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05" windowWidth="8685" windowHeight="7905"/>
  </bookViews>
  <sheets>
    <sheet name="Poblacion2012" sheetId="1" r:id="rId1"/>
    <sheet name="Hoja1" sheetId="7" r:id="rId2"/>
    <sheet name="PoblEtVida2012" sheetId="2" r:id="rId3"/>
    <sheet name="PoblPiram2012" sheetId="3" r:id="rId4"/>
    <sheet name="PiramPoblDis2012" sheetId="6" r:id="rId5"/>
    <sheet name="PiramPoblMR2012" sheetId="5" r:id="rId6"/>
  </sheets>
  <definedNames>
    <definedName name="_xlnm.Print_Titles" localSheetId="0">Poblacion2012!$A:$B</definedName>
  </definedNames>
  <calcPr calcId="145621"/>
</workbook>
</file>

<file path=xl/calcChain.xml><?xml version="1.0" encoding="utf-8"?>
<calcChain xmlns="http://schemas.openxmlformats.org/spreadsheetml/2006/main">
  <c r="AK49" i="1" l="1"/>
  <c r="AK32" i="1"/>
  <c r="AK15" i="1"/>
  <c r="AK52" i="1"/>
  <c r="AK42" i="1"/>
  <c r="AK22" i="1"/>
  <c r="AK9" i="1"/>
  <c r="G8" i="7"/>
  <c r="G10" i="7"/>
  <c r="G11" i="7"/>
  <c r="G12" i="7"/>
  <c r="G13" i="7"/>
  <c r="G14" i="7"/>
  <c r="G16" i="7"/>
  <c r="G17" i="7"/>
  <c r="G18" i="7"/>
  <c r="G19" i="7"/>
  <c r="G20" i="7"/>
  <c r="G21" i="7"/>
  <c r="G23" i="7"/>
  <c r="G24" i="7"/>
  <c r="G25" i="7"/>
  <c r="G26" i="7"/>
  <c r="G27" i="7"/>
  <c r="G28" i="7"/>
  <c r="G29" i="7"/>
  <c r="G30" i="7"/>
  <c r="G31" i="7"/>
  <c r="G33" i="7"/>
  <c r="G34" i="7"/>
  <c r="G35" i="7"/>
  <c r="G36" i="7"/>
  <c r="G37" i="7"/>
  <c r="G38" i="7"/>
  <c r="G39" i="7"/>
  <c r="G40" i="7"/>
  <c r="G43" i="7"/>
  <c r="G44" i="7"/>
  <c r="G45" i="7"/>
  <c r="G46" i="7"/>
  <c r="G47" i="7"/>
  <c r="G48" i="7"/>
  <c r="G50" i="7"/>
  <c r="G51" i="7"/>
  <c r="G53" i="7"/>
  <c r="G54" i="7"/>
  <c r="G55" i="7"/>
  <c r="G56" i="7"/>
  <c r="G57" i="7"/>
  <c r="AR52" i="7"/>
  <c r="AQ52" i="7"/>
  <c r="AP52" i="7"/>
  <c r="AO52" i="7"/>
  <c r="AO41" i="7" s="1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F52" i="7"/>
  <c r="E52" i="7"/>
  <c r="D52" i="7"/>
  <c r="C52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F49" i="7"/>
  <c r="E49" i="7"/>
  <c r="D49" i="7"/>
  <c r="G49" i="7" s="1"/>
  <c r="C49" i="7"/>
  <c r="AR42" i="7"/>
  <c r="AQ42" i="7"/>
  <c r="AP42" i="7"/>
  <c r="AO42" i="7"/>
  <c r="AN42" i="7"/>
  <c r="AM42" i="7"/>
  <c r="AL42" i="7"/>
  <c r="AL41" i="7" s="1"/>
  <c r="AK42" i="7"/>
  <c r="AK41" i="7" s="1"/>
  <c r="AJ42" i="7"/>
  <c r="AI42" i="7"/>
  <c r="AI41" i="7" s="1"/>
  <c r="AH42" i="7"/>
  <c r="AG42" i="7"/>
  <c r="AF42" i="7"/>
  <c r="AE42" i="7"/>
  <c r="AE41" i="7" s="1"/>
  <c r="AD42" i="7"/>
  <c r="AD41" i="7" s="1"/>
  <c r="AC42" i="7"/>
  <c r="AB42" i="7"/>
  <c r="AA42" i="7"/>
  <c r="AA41" i="7" s="1"/>
  <c r="Z42" i="7"/>
  <c r="Y42" i="7"/>
  <c r="X42" i="7"/>
  <c r="W42" i="7"/>
  <c r="W41" i="7" s="1"/>
  <c r="V42" i="7"/>
  <c r="V41" i="7" s="1"/>
  <c r="U42" i="7"/>
  <c r="T42" i="7"/>
  <c r="S42" i="7"/>
  <c r="S41" i="7" s="1"/>
  <c r="R42" i="7"/>
  <c r="Q42" i="7"/>
  <c r="P42" i="7"/>
  <c r="O42" i="7"/>
  <c r="O41" i="7" s="1"/>
  <c r="N42" i="7"/>
  <c r="N41" i="7" s="1"/>
  <c r="M42" i="7"/>
  <c r="L42" i="7"/>
  <c r="K42" i="7"/>
  <c r="K41" i="7" s="1"/>
  <c r="J42" i="7"/>
  <c r="I42" i="7"/>
  <c r="I41" i="7" s="1"/>
  <c r="H42" i="7"/>
  <c r="F42" i="7"/>
  <c r="E42" i="7"/>
  <c r="E41" i="7" s="1"/>
  <c r="D42" i="7"/>
  <c r="D41" i="7" s="1"/>
  <c r="G41" i="7" s="1"/>
  <c r="C42" i="7"/>
  <c r="AQ41" i="7"/>
  <c r="AM41" i="7"/>
  <c r="Y41" i="7"/>
  <c r="U41" i="7"/>
  <c r="F41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F32" i="7"/>
  <c r="E32" i="7"/>
  <c r="D32" i="7"/>
  <c r="G32" i="7" s="1"/>
  <c r="C32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F22" i="7"/>
  <c r="E22" i="7"/>
  <c r="D22" i="7"/>
  <c r="G22" i="7" s="1"/>
  <c r="C22" i="7"/>
  <c r="AR15" i="7"/>
  <c r="AR7" i="7" s="1"/>
  <c r="AQ15" i="7"/>
  <c r="AP15" i="7"/>
  <c r="AO15" i="7"/>
  <c r="AN15" i="7"/>
  <c r="AM15" i="7"/>
  <c r="AL15" i="7"/>
  <c r="AL7" i="7" s="1"/>
  <c r="AL6" i="7" s="1"/>
  <c r="AK15" i="7"/>
  <c r="AJ15" i="7"/>
  <c r="AJ7" i="7" s="1"/>
  <c r="AI15" i="7"/>
  <c r="AH15" i="7"/>
  <c r="AG15" i="7"/>
  <c r="AF15" i="7"/>
  <c r="AE15" i="7"/>
  <c r="AD15" i="7"/>
  <c r="AC15" i="7"/>
  <c r="AB15" i="7"/>
  <c r="AB7" i="7" s="1"/>
  <c r="AA15" i="7"/>
  <c r="Z15" i="7"/>
  <c r="Y15" i="7"/>
  <c r="X15" i="7"/>
  <c r="W15" i="7"/>
  <c r="V15" i="7"/>
  <c r="U15" i="7"/>
  <c r="T15" i="7"/>
  <c r="T7" i="7" s="1"/>
  <c r="S15" i="7"/>
  <c r="R15" i="7"/>
  <c r="Q15" i="7"/>
  <c r="P15" i="7"/>
  <c r="O15" i="7"/>
  <c r="N15" i="7"/>
  <c r="M15" i="7"/>
  <c r="L15" i="7"/>
  <c r="L7" i="7" s="1"/>
  <c r="K15" i="7"/>
  <c r="J15" i="7"/>
  <c r="I15" i="7"/>
  <c r="H15" i="7"/>
  <c r="F15" i="7"/>
  <c r="E15" i="7"/>
  <c r="E7" i="7" s="1"/>
  <c r="E6" i="7" s="1"/>
  <c r="D15" i="7"/>
  <c r="C15" i="7"/>
  <c r="C7" i="7" s="1"/>
  <c r="AR9" i="7"/>
  <c r="AQ9" i="7"/>
  <c r="AP9" i="7"/>
  <c r="AO9" i="7"/>
  <c r="AN9" i="7"/>
  <c r="AM9" i="7"/>
  <c r="AM7" i="7" s="1"/>
  <c r="AL9" i="7"/>
  <c r="AK9" i="7"/>
  <c r="AJ9" i="7"/>
  <c r="AI9" i="7"/>
  <c r="AH9" i="7"/>
  <c r="AH7" i="7" s="1"/>
  <c r="AG9" i="7"/>
  <c r="AF9" i="7"/>
  <c r="AF7" i="7" s="1"/>
  <c r="AE9" i="7"/>
  <c r="AE7" i="7" s="1"/>
  <c r="AD9" i="7"/>
  <c r="AC9" i="7"/>
  <c r="AB9" i="7"/>
  <c r="AA9" i="7"/>
  <c r="Z9" i="7"/>
  <c r="Z7" i="7" s="1"/>
  <c r="Y9" i="7"/>
  <c r="X9" i="7"/>
  <c r="W9" i="7"/>
  <c r="W7" i="7" s="1"/>
  <c r="V9" i="7"/>
  <c r="U9" i="7"/>
  <c r="T9" i="7"/>
  <c r="S9" i="7"/>
  <c r="R9" i="7"/>
  <c r="R7" i="7" s="1"/>
  <c r="Q9" i="7"/>
  <c r="P9" i="7"/>
  <c r="P7" i="7" s="1"/>
  <c r="O9" i="7"/>
  <c r="O7" i="7" s="1"/>
  <c r="N9" i="7"/>
  <c r="M9" i="7"/>
  <c r="L9" i="7"/>
  <c r="K9" i="7"/>
  <c r="J9" i="7"/>
  <c r="I9" i="7"/>
  <c r="H9" i="7"/>
  <c r="H7" i="7" s="1"/>
  <c r="F9" i="7"/>
  <c r="F7" i="7" s="1"/>
  <c r="F6" i="7" s="1"/>
  <c r="E9" i="7"/>
  <c r="D9" i="7"/>
  <c r="C9" i="7"/>
  <c r="AP7" i="7"/>
  <c r="V7" i="7"/>
  <c r="V6" i="7" s="1"/>
  <c r="J7" i="7"/>
  <c r="R6" i="7" l="1"/>
  <c r="X7" i="7"/>
  <c r="AN7" i="7"/>
  <c r="S7" i="7"/>
  <c r="S6" i="7" s="1"/>
  <c r="AA7" i="7"/>
  <c r="AA6" i="7" s="1"/>
  <c r="AI7" i="7"/>
  <c r="AI6" i="7" s="1"/>
  <c r="AQ7" i="7"/>
  <c r="AQ6" i="7" s="1"/>
  <c r="J6" i="7"/>
  <c r="K7" i="7"/>
  <c r="K6" i="7" s="1"/>
  <c r="J41" i="7"/>
  <c r="R41" i="7"/>
  <c r="Z41" i="7"/>
  <c r="Z6" i="7" s="1"/>
  <c r="AH41" i="7"/>
  <c r="AH6" i="7" s="1"/>
  <c r="AP41" i="7"/>
  <c r="AP6" i="7" s="1"/>
  <c r="Q41" i="7"/>
  <c r="AG41" i="7"/>
  <c r="G9" i="7"/>
  <c r="N7" i="7"/>
  <c r="N6" i="7" s="1"/>
  <c r="AD7" i="7"/>
  <c r="AD6" i="7" s="1"/>
  <c r="G15" i="7"/>
  <c r="M41" i="7"/>
  <c r="AC41" i="7"/>
  <c r="G52" i="7"/>
  <c r="X6" i="7"/>
  <c r="AB6" i="7"/>
  <c r="T41" i="7"/>
  <c r="C41" i="7"/>
  <c r="C6" i="7" s="1"/>
  <c r="L41" i="7"/>
  <c r="L6" i="7" s="1"/>
  <c r="AB41" i="7"/>
  <c r="AJ41" i="7"/>
  <c r="AJ6" i="7" s="1"/>
  <c r="AR41" i="7"/>
  <c r="AR6" i="7" s="1"/>
  <c r="D7" i="7"/>
  <c r="M7" i="7"/>
  <c r="M6" i="7" s="1"/>
  <c r="U7" i="7"/>
  <c r="U6" i="7" s="1"/>
  <c r="AC7" i="7"/>
  <c r="AC6" i="7" s="1"/>
  <c r="AK7" i="7"/>
  <c r="AK6" i="7" s="1"/>
  <c r="O6" i="7"/>
  <c r="W6" i="7"/>
  <c r="AE6" i="7"/>
  <c r="AM6" i="7"/>
  <c r="G42" i="7"/>
  <c r="T6" i="7"/>
  <c r="H41" i="7"/>
  <c r="H6" i="7" s="1"/>
  <c r="P41" i="7"/>
  <c r="P6" i="7" s="1"/>
  <c r="X41" i="7"/>
  <c r="AF41" i="7"/>
  <c r="AF6" i="7" s="1"/>
  <c r="AN41" i="7"/>
  <c r="AN6" i="7" s="1"/>
  <c r="I7" i="7"/>
  <c r="I6" i="7" s="1"/>
  <c r="Q7" i="7"/>
  <c r="Q6" i="7" s="1"/>
  <c r="Y7" i="7"/>
  <c r="Y6" i="7" s="1"/>
  <c r="AG7" i="7"/>
  <c r="AO7" i="7"/>
  <c r="AO6" i="7" s="1"/>
  <c r="AK7" i="1"/>
  <c r="AK41" i="1"/>
  <c r="D57" i="2"/>
  <c r="D56" i="2"/>
  <c r="D55" i="2"/>
  <c r="D54" i="2"/>
  <c r="D53" i="2"/>
  <c r="P52" i="2"/>
  <c r="O52" i="2"/>
  <c r="N52" i="2"/>
  <c r="M52" i="2"/>
  <c r="L52" i="2"/>
  <c r="K52" i="2"/>
  <c r="J52" i="2"/>
  <c r="C52" i="2"/>
  <c r="D51" i="2"/>
  <c r="D50" i="2"/>
  <c r="P49" i="2"/>
  <c r="P41" i="2" s="1"/>
  <c r="O49" i="2"/>
  <c r="N49" i="2"/>
  <c r="M49" i="2"/>
  <c r="L49" i="2"/>
  <c r="K49" i="2"/>
  <c r="J49" i="2"/>
  <c r="C49" i="2"/>
  <c r="D48" i="2"/>
  <c r="D47" i="2"/>
  <c r="D46" i="2"/>
  <c r="D45" i="2"/>
  <c r="D44" i="2"/>
  <c r="D43" i="2"/>
  <c r="P42" i="2"/>
  <c r="O42" i="2"/>
  <c r="O41" i="2" s="1"/>
  <c r="N42" i="2"/>
  <c r="N41" i="2" s="1"/>
  <c r="M42" i="2"/>
  <c r="L42" i="2"/>
  <c r="L41" i="2" s="1"/>
  <c r="K42" i="2"/>
  <c r="K41" i="2" s="1"/>
  <c r="J42" i="2"/>
  <c r="C42" i="2"/>
  <c r="D40" i="2"/>
  <c r="D39" i="2"/>
  <c r="D38" i="2"/>
  <c r="D37" i="2"/>
  <c r="D36" i="2"/>
  <c r="D35" i="2"/>
  <c r="D34" i="2"/>
  <c r="D33" i="2"/>
  <c r="P32" i="2"/>
  <c r="O32" i="2"/>
  <c r="N32" i="2"/>
  <c r="M32" i="2"/>
  <c r="L32" i="2"/>
  <c r="K32" i="2"/>
  <c r="J32" i="2"/>
  <c r="C32" i="2"/>
  <c r="D31" i="2"/>
  <c r="D30" i="2"/>
  <c r="D29" i="2"/>
  <c r="D28" i="2"/>
  <c r="D27" i="2"/>
  <c r="D26" i="2"/>
  <c r="D25" i="2"/>
  <c r="D24" i="2"/>
  <c r="D23" i="2"/>
  <c r="P22" i="2"/>
  <c r="O22" i="2"/>
  <c r="N22" i="2"/>
  <c r="M22" i="2"/>
  <c r="L22" i="2"/>
  <c r="K22" i="2"/>
  <c r="J22" i="2"/>
  <c r="C22" i="2"/>
  <c r="D21" i="2"/>
  <c r="D20" i="2"/>
  <c r="D19" i="2"/>
  <c r="D18" i="2"/>
  <c r="D17" i="2"/>
  <c r="D16" i="2"/>
  <c r="P15" i="2"/>
  <c r="O15" i="2"/>
  <c r="N15" i="2"/>
  <c r="M15" i="2"/>
  <c r="L15" i="2"/>
  <c r="K15" i="2"/>
  <c r="J15" i="2"/>
  <c r="C15" i="2"/>
  <c r="D14" i="2"/>
  <c r="D13" i="2"/>
  <c r="D12" i="2"/>
  <c r="D11" i="2"/>
  <c r="D10" i="2"/>
  <c r="P9" i="2"/>
  <c r="O9" i="2"/>
  <c r="N9" i="2"/>
  <c r="N7" i="2" s="1"/>
  <c r="N6" i="2" s="1"/>
  <c r="M9" i="2"/>
  <c r="L9" i="2"/>
  <c r="K9" i="2"/>
  <c r="J9" i="2"/>
  <c r="C9" i="2"/>
  <c r="D8" i="2"/>
  <c r="I7" i="2"/>
  <c r="I6" i="2" s="1"/>
  <c r="H7" i="2"/>
  <c r="G7" i="2"/>
  <c r="G6" i="2" s="1"/>
  <c r="F7" i="2"/>
  <c r="F6" i="2" s="1"/>
  <c r="E7" i="2"/>
  <c r="E6" i="2" s="1"/>
  <c r="H6" i="2"/>
  <c r="J7" i="2" l="1"/>
  <c r="J6" i="2" s="1"/>
  <c r="AG6" i="7"/>
  <c r="D52" i="2"/>
  <c r="J41" i="2"/>
  <c r="L7" i="2"/>
  <c r="L6" i="2" s="1"/>
  <c r="M7" i="2"/>
  <c r="M6" i="2" s="1"/>
  <c r="M41" i="2"/>
  <c r="D32" i="2"/>
  <c r="D6" i="7"/>
  <c r="G6" i="7" s="1"/>
  <c r="G7" i="7"/>
  <c r="P7" i="2"/>
  <c r="P6" i="2" s="1"/>
  <c r="C7" i="2"/>
  <c r="C41" i="2"/>
  <c r="C6" i="2" s="1"/>
  <c r="D9" i="2"/>
  <c r="AK6" i="1"/>
  <c r="K7" i="2"/>
  <c r="K6" i="2" s="1"/>
  <c r="O7" i="2"/>
  <c r="O6" i="2" s="1"/>
  <c r="D22" i="2"/>
  <c r="D49" i="2"/>
  <c r="D15" i="2"/>
  <c r="D42" i="2"/>
  <c r="D41" i="2" s="1"/>
  <c r="D7" i="2" l="1"/>
  <c r="D6" i="2" s="1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C27" i="5"/>
  <c r="G438" i="5"/>
  <c r="F438" i="5" s="1"/>
  <c r="E438" i="5"/>
  <c r="G437" i="5"/>
  <c r="E437" i="5" s="1"/>
  <c r="G436" i="5"/>
  <c r="F436" i="5" s="1"/>
  <c r="G435" i="5"/>
  <c r="E435" i="5" s="1"/>
  <c r="F435" i="5"/>
  <c r="G434" i="5"/>
  <c r="F434" i="5" s="1"/>
  <c r="E434" i="5"/>
  <c r="G433" i="5"/>
  <c r="E433" i="5" s="1"/>
  <c r="G432" i="5"/>
  <c r="F432" i="5" s="1"/>
  <c r="G431" i="5"/>
  <c r="E431" i="5" s="1"/>
  <c r="G430" i="5"/>
  <c r="F430" i="5" s="1"/>
  <c r="G429" i="5"/>
  <c r="E429" i="5" s="1"/>
  <c r="G428" i="5"/>
  <c r="F428" i="5" s="1"/>
  <c r="G427" i="5"/>
  <c r="E427" i="5" s="1"/>
  <c r="G426" i="5"/>
  <c r="F426" i="5" s="1"/>
  <c r="G425" i="5"/>
  <c r="E425" i="5" s="1"/>
  <c r="G424" i="5"/>
  <c r="F424" i="5" s="1"/>
  <c r="G423" i="5"/>
  <c r="E423" i="5" s="1"/>
  <c r="F423" i="5"/>
  <c r="G422" i="5"/>
  <c r="E422" i="5"/>
  <c r="C398" i="5"/>
  <c r="G394" i="5"/>
  <c r="F393" i="5"/>
  <c r="E393" i="5"/>
  <c r="F392" i="5"/>
  <c r="E392" i="5"/>
  <c r="F391" i="5"/>
  <c r="E391" i="5"/>
  <c r="F390" i="5"/>
  <c r="E390" i="5"/>
  <c r="F389" i="5"/>
  <c r="E389" i="5"/>
  <c r="F388" i="5"/>
  <c r="E388" i="5"/>
  <c r="F387" i="5"/>
  <c r="E387" i="5"/>
  <c r="F386" i="5"/>
  <c r="E386" i="5"/>
  <c r="F385" i="5"/>
  <c r="E385" i="5"/>
  <c r="F384" i="5"/>
  <c r="E384" i="5"/>
  <c r="F383" i="5"/>
  <c r="E383" i="5"/>
  <c r="F382" i="5"/>
  <c r="E382" i="5"/>
  <c r="F381" i="5"/>
  <c r="E381" i="5"/>
  <c r="F380" i="5"/>
  <c r="E380" i="5"/>
  <c r="F379" i="5"/>
  <c r="E379" i="5"/>
  <c r="F378" i="5"/>
  <c r="E378" i="5"/>
  <c r="F377" i="5"/>
  <c r="E377" i="5"/>
  <c r="G363" i="5"/>
  <c r="F363" i="5" s="1"/>
  <c r="G362" i="5"/>
  <c r="E362" i="5" s="1"/>
  <c r="G361" i="5"/>
  <c r="F361" i="5" s="1"/>
  <c r="G360" i="5"/>
  <c r="E360" i="5" s="1"/>
  <c r="G359" i="5"/>
  <c r="F359" i="5" s="1"/>
  <c r="G358" i="5"/>
  <c r="E358" i="5" s="1"/>
  <c r="G357" i="5"/>
  <c r="F357" i="5" s="1"/>
  <c r="G356" i="5"/>
  <c r="E356" i="5" s="1"/>
  <c r="G355" i="5"/>
  <c r="F355" i="5" s="1"/>
  <c r="G354" i="5"/>
  <c r="E354" i="5" s="1"/>
  <c r="G353" i="5"/>
  <c r="F353" i="5" s="1"/>
  <c r="G352" i="5"/>
  <c r="F352" i="5" s="1"/>
  <c r="G351" i="5"/>
  <c r="F351" i="5" s="1"/>
  <c r="G350" i="5"/>
  <c r="E350" i="5" s="1"/>
  <c r="G349" i="5"/>
  <c r="F349" i="5" s="1"/>
  <c r="G348" i="5"/>
  <c r="F348" i="5" s="1"/>
  <c r="E348" i="5"/>
  <c r="G347" i="5"/>
  <c r="E347" i="5" s="1"/>
  <c r="C323" i="5"/>
  <c r="G319" i="5"/>
  <c r="F318" i="5"/>
  <c r="E318" i="5"/>
  <c r="F317" i="5"/>
  <c r="E317" i="5"/>
  <c r="F316" i="5"/>
  <c r="E316" i="5"/>
  <c r="F315" i="5"/>
  <c r="E315" i="5"/>
  <c r="F314" i="5"/>
  <c r="E314" i="5"/>
  <c r="F313" i="5"/>
  <c r="E313" i="5"/>
  <c r="F312" i="5"/>
  <c r="E312" i="5"/>
  <c r="F311" i="5"/>
  <c r="E311" i="5"/>
  <c r="F310" i="5"/>
  <c r="E310" i="5"/>
  <c r="F309" i="5"/>
  <c r="E309" i="5"/>
  <c r="F308" i="5"/>
  <c r="E308" i="5"/>
  <c r="F307" i="5"/>
  <c r="E307" i="5"/>
  <c r="F306" i="5"/>
  <c r="E306" i="5"/>
  <c r="F305" i="5"/>
  <c r="E305" i="5"/>
  <c r="F304" i="5"/>
  <c r="E304" i="5"/>
  <c r="F303" i="5"/>
  <c r="E303" i="5"/>
  <c r="F302" i="5"/>
  <c r="E302" i="5"/>
  <c r="G289" i="5"/>
  <c r="F289" i="5" s="1"/>
  <c r="G288" i="5"/>
  <c r="E288" i="5" s="1"/>
  <c r="G287" i="5"/>
  <c r="F287" i="5" s="1"/>
  <c r="G286" i="5"/>
  <c r="E286" i="5" s="1"/>
  <c r="G285" i="5"/>
  <c r="F285" i="5" s="1"/>
  <c r="G284" i="5"/>
  <c r="E284" i="5" s="1"/>
  <c r="G283" i="5"/>
  <c r="F283" i="5" s="1"/>
  <c r="G282" i="5"/>
  <c r="E282" i="5" s="1"/>
  <c r="G281" i="5"/>
  <c r="F281" i="5" s="1"/>
  <c r="G280" i="5"/>
  <c r="E280" i="5" s="1"/>
  <c r="G279" i="5"/>
  <c r="F279" i="5" s="1"/>
  <c r="G278" i="5"/>
  <c r="E278" i="5" s="1"/>
  <c r="G277" i="5"/>
  <c r="F277" i="5" s="1"/>
  <c r="G276" i="5"/>
  <c r="E276" i="5" s="1"/>
  <c r="G275" i="5"/>
  <c r="F275" i="5" s="1"/>
  <c r="G274" i="5"/>
  <c r="E274" i="5" s="1"/>
  <c r="G273" i="5"/>
  <c r="E273" i="5" s="1"/>
  <c r="C249" i="5"/>
  <c r="G245" i="5"/>
  <c r="F244" i="5"/>
  <c r="E244" i="5"/>
  <c r="F243" i="5"/>
  <c r="E243" i="5"/>
  <c r="F242" i="5"/>
  <c r="E242" i="5"/>
  <c r="F241" i="5"/>
  <c r="E241" i="5"/>
  <c r="F240" i="5"/>
  <c r="E240" i="5"/>
  <c r="F239" i="5"/>
  <c r="E239" i="5"/>
  <c r="F238" i="5"/>
  <c r="E238" i="5"/>
  <c r="F237" i="5"/>
  <c r="E237" i="5"/>
  <c r="F236" i="5"/>
  <c r="E236" i="5"/>
  <c r="F235" i="5"/>
  <c r="E235" i="5"/>
  <c r="F234" i="5"/>
  <c r="E234" i="5"/>
  <c r="F233" i="5"/>
  <c r="E233" i="5"/>
  <c r="F232" i="5"/>
  <c r="E232" i="5"/>
  <c r="F231" i="5"/>
  <c r="E231" i="5"/>
  <c r="F230" i="5"/>
  <c r="E230" i="5"/>
  <c r="F229" i="5"/>
  <c r="E229" i="5"/>
  <c r="F228" i="5"/>
  <c r="E228" i="5"/>
  <c r="E245" i="5" s="1"/>
  <c r="G215" i="5"/>
  <c r="F215" i="5" s="1"/>
  <c r="G214" i="5"/>
  <c r="E214" i="5" s="1"/>
  <c r="G213" i="5"/>
  <c r="F213" i="5" s="1"/>
  <c r="G212" i="5"/>
  <c r="E212" i="5" s="1"/>
  <c r="G211" i="5"/>
  <c r="F211" i="5" s="1"/>
  <c r="G210" i="5"/>
  <c r="E210" i="5" s="1"/>
  <c r="G209" i="5"/>
  <c r="F209" i="5" s="1"/>
  <c r="G208" i="5"/>
  <c r="E208" i="5" s="1"/>
  <c r="G207" i="5"/>
  <c r="F207" i="5" s="1"/>
  <c r="G206" i="5"/>
  <c r="E206" i="5" s="1"/>
  <c r="G205" i="5"/>
  <c r="F205" i="5" s="1"/>
  <c r="G204" i="5"/>
  <c r="E204" i="5" s="1"/>
  <c r="G203" i="5"/>
  <c r="F203" i="5" s="1"/>
  <c r="G202" i="5"/>
  <c r="E202" i="5" s="1"/>
  <c r="G201" i="5"/>
  <c r="F201" i="5" s="1"/>
  <c r="G200" i="5"/>
  <c r="E200" i="5" s="1"/>
  <c r="G199" i="5"/>
  <c r="E199" i="5" s="1"/>
  <c r="C175" i="5"/>
  <c r="G171" i="5"/>
  <c r="F170" i="5"/>
  <c r="E170" i="5"/>
  <c r="F169" i="5"/>
  <c r="E169" i="5"/>
  <c r="F168" i="5"/>
  <c r="E168" i="5"/>
  <c r="F167" i="5"/>
  <c r="E167" i="5"/>
  <c r="F166" i="5"/>
  <c r="E166" i="5"/>
  <c r="F165" i="5"/>
  <c r="E165" i="5"/>
  <c r="F164" i="5"/>
  <c r="E164" i="5"/>
  <c r="F163" i="5"/>
  <c r="E163" i="5"/>
  <c r="F162" i="5"/>
  <c r="E162" i="5"/>
  <c r="F161" i="5"/>
  <c r="E161" i="5"/>
  <c r="F160" i="5"/>
  <c r="E160" i="5"/>
  <c r="F159" i="5"/>
  <c r="E159" i="5"/>
  <c r="F158" i="5"/>
  <c r="E158" i="5"/>
  <c r="F157" i="5"/>
  <c r="E157" i="5"/>
  <c r="F156" i="5"/>
  <c r="E156" i="5"/>
  <c r="F155" i="5"/>
  <c r="E155" i="5"/>
  <c r="F154" i="5"/>
  <c r="E154" i="5"/>
  <c r="G141" i="5"/>
  <c r="F141" i="5" s="1"/>
  <c r="G140" i="5"/>
  <c r="E140" i="5" s="1"/>
  <c r="G139" i="5"/>
  <c r="F139" i="5" s="1"/>
  <c r="G138" i="5"/>
  <c r="E138" i="5" s="1"/>
  <c r="G137" i="5"/>
  <c r="F137" i="5" s="1"/>
  <c r="G136" i="5"/>
  <c r="E136" i="5" s="1"/>
  <c r="G135" i="5"/>
  <c r="F135" i="5" s="1"/>
  <c r="G134" i="5"/>
  <c r="E134" i="5" s="1"/>
  <c r="G133" i="5"/>
  <c r="F133" i="5" s="1"/>
  <c r="G132" i="5"/>
  <c r="E132" i="5" s="1"/>
  <c r="G131" i="5"/>
  <c r="F131" i="5" s="1"/>
  <c r="G130" i="5"/>
  <c r="E130" i="5" s="1"/>
  <c r="G129" i="5"/>
  <c r="F129" i="5" s="1"/>
  <c r="G128" i="5"/>
  <c r="E128" i="5" s="1"/>
  <c r="G127" i="5"/>
  <c r="F127" i="5" s="1"/>
  <c r="G126" i="5"/>
  <c r="E126" i="5" s="1"/>
  <c r="G125" i="5"/>
  <c r="E125" i="5" s="1"/>
  <c r="C101" i="5"/>
  <c r="G97" i="5"/>
  <c r="F96" i="5"/>
  <c r="E96" i="5"/>
  <c r="F95" i="5"/>
  <c r="E95" i="5"/>
  <c r="F94" i="5"/>
  <c r="E94" i="5"/>
  <c r="F93" i="5"/>
  <c r="E93" i="5"/>
  <c r="F92" i="5"/>
  <c r="E92" i="5"/>
  <c r="F91" i="5"/>
  <c r="E91" i="5"/>
  <c r="F90" i="5"/>
  <c r="E90" i="5"/>
  <c r="F89" i="5"/>
  <c r="E89" i="5"/>
  <c r="F88" i="5"/>
  <c r="E88" i="5"/>
  <c r="F87" i="5"/>
  <c r="E87" i="5"/>
  <c r="F86" i="5"/>
  <c r="E86" i="5"/>
  <c r="F85" i="5"/>
  <c r="E85" i="5"/>
  <c r="F84" i="5"/>
  <c r="E84" i="5"/>
  <c r="F83" i="5"/>
  <c r="E83" i="5"/>
  <c r="F82" i="5"/>
  <c r="E82" i="5"/>
  <c r="F81" i="5"/>
  <c r="E81" i="5"/>
  <c r="F80" i="5"/>
  <c r="E80" i="5"/>
  <c r="G67" i="5"/>
  <c r="F67" i="5" s="1"/>
  <c r="G66" i="5"/>
  <c r="E66" i="5" s="1"/>
  <c r="G65" i="5"/>
  <c r="F65" i="5" s="1"/>
  <c r="G64" i="5"/>
  <c r="F64" i="5" s="1"/>
  <c r="G63" i="5"/>
  <c r="F63" i="5" s="1"/>
  <c r="G62" i="5"/>
  <c r="E62" i="5" s="1"/>
  <c r="G61" i="5"/>
  <c r="F61" i="5" s="1"/>
  <c r="G60" i="5"/>
  <c r="F60" i="5" s="1"/>
  <c r="G59" i="5"/>
  <c r="F59" i="5" s="1"/>
  <c r="G58" i="5"/>
  <c r="E58" i="5" s="1"/>
  <c r="G57" i="5"/>
  <c r="F57" i="5" s="1"/>
  <c r="G56" i="5"/>
  <c r="F56" i="5" s="1"/>
  <c r="G55" i="5"/>
  <c r="F55" i="5" s="1"/>
  <c r="G54" i="5"/>
  <c r="E54" i="5" s="1"/>
  <c r="G53" i="5"/>
  <c r="F53" i="5" s="1"/>
  <c r="G52" i="5"/>
  <c r="F52" i="5" s="1"/>
  <c r="G51" i="5"/>
  <c r="E51" i="5" s="1"/>
  <c r="G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E6" i="6"/>
  <c r="F6" i="6"/>
  <c r="E7" i="6"/>
  <c r="F7" i="6"/>
  <c r="E8" i="6"/>
  <c r="F8" i="6"/>
  <c r="E9" i="6"/>
  <c r="F9" i="6"/>
  <c r="E10" i="6"/>
  <c r="F10" i="6"/>
  <c r="E11" i="6"/>
  <c r="F11" i="6"/>
  <c r="E12" i="6"/>
  <c r="F12" i="6"/>
  <c r="E13" i="6"/>
  <c r="F13" i="6"/>
  <c r="E14" i="6"/>
  <c r="F14" i="6"/>
  <c r="E15" i="6"/>
  <c r="F15" i="6"/>
  <c r="E16" i="6"/>
  <c r="F16" i="6"/>
  <c r="E17" i="6"/>
  <c r="F17" i="6"/>
  <c r="E18" i="6"/>
  <c r="F18" i="6"/>
  <c r="E19" i="6"/>
  <c r="F19" i="6"/>
  <c r="E20" i="6"/>
  <c r="F20" i="6"/>
  <c r="E21" i="6"/>
  <c r="F21" i="6"/>
  <c r="E22" i="6"/>
  <c r="F22" i="6"/>
  <c r="G23" i="6"/>
  <c r="G51" i="6"/>
  <c r="F51" i="6" s="1"/>
  <c r="G52" i="6"/>
  <c r="F52" i="6" s="1"/>
  <c r="G53" i="6"/>
  <c r="F53" i="6" s="1"/>
  <c r="G54" i="6"/>
  <c r="E54" i="6" s="1"/>
  <c r="G55" i="6"/>
  <c r="F55" i="6" s="1"/>
  <c r="G56" i="6"/>
  <c r="F56" i="6" s="1"/>
  <c r="G57" i="6"/>
  <c r="F57" i="6" s="1"/>
  <c r="G58" i="6"/>
  <c r="E58" i="6" s="1"/>
  <c r="G59" i="6"/>
  <c r="E59" i="6" s="1"/>
  <c r="G60" i="6"/>
  <c r="F60" i="6" s="1"/>
  <c r="F61" i="6"/>
  <c r="G61" i="6"/>
  <c r="E61" i="6"/>
  <c r="G62" i="6"/>
  <c r="E62" i="6" s="1"/>
  <c r="G63" i="6"/>
  <c r="E63" i="6" s="1"/>
  <c r="G64" i="6"/>
  <c r="F64" i="6" s="1"/>
  <c r="G65" i="6"/>
  <c r="F65" i="6" s="1"/>
  <c r="E66" i="6"/>
  <c r="G66" i="6"/>
  <c r="F66" i="6" s="1"/>
  <c r="G67" i="6"/>
  <c r="E67" i="6" s="1"/>
  <c r="G68" i="6"/>
  <c r="E80" i="6"/>
  <c r="F80" i="6"/>
  <c r="E81" i="6"/>
  <c r="F81" i="6"/>
  <c r="E82" i="6"/>
  <c r="F82" i="6"/>
  <c r="E83" i="6"/>
  <c r="F83" i="6"/>
  <c r="E84" i="6"/>
  <c r="F84" i="6"/>
  <c r="E85" i="6"/>
  <c r="F85" i="6"/>
  <c r="E86" i="6"/>
  <c r="F86" i="6"/>
  <c r="E87" i="6"/>
  <c r="F87" i="6"/>
  <c r="E88" i="6"/>
  <c r="F88" i="6"/>
  <c r="E89" i="6"/>
  <c r="F89" i="6"/>
  <c r="E90" i="6"/>
  <c r="F90" i="6"/>
  <c r="E91" i="6"/>
  <c r="F91" i="6"/>
  <c r="E92" i="6"/>
  <c r="F92" i="6"/>
  <c r="E93" i="6"/>
  <c r="F93" i="6"/>
  <c r="E94" i="6"/>
  <c r="F94" i="6"/>
  <c r="E95" i="6"/>
  <c r="F95" i="6"/>
  <c r="E96" i="6"/>
  <c r="F96" i="6"/>
  <c r="G97" i="6"/>
  <c r="C101" i="6"/>
  <c r="G125" i="6"/>
  <c r="E125" i="6" s="1"/>
  <c r="G126" i="6"/>
  <c r="E126" i="6" s="1"/>
  <c r="F126" i="6"/>
  <c r="G127" i="6"/>
  <c r="F127" i="6" s="1"/>
  <c r="G128" i="6"/>
  <c r="E128" i="6" s="1"/>
  <c r="G129" i="6"/>
  <c r="E129" i="6" s="1"/>
  <c r="G130" i="6"/>
  <c r="E130" i="6" s="1"/>
  <c r="F131" i="6"/>
  <c r="G131" i="6"/>
  <c r="E131" i="6" s="1"/>
  <c r="G132" i="6"/>
  <c r="F132" i="6" s="1"/>
  <c r="F133" i="6"/>
  <c r="G133" i="6"/>
  <c r="E133" i="6" s="1"/>
  <c r="G134" i="6"/>
  <c r="E134" i="6" s="1"/>
  <c r="G135" i="6"/>
  <c r="F135" i="6" s="1"/>
  <c r="G136" i="6"/>
  <c r="E136" i="6" s="1"/>
  <c r="G137" i="6"/>
  <c r="E137" i="6" s="1"/>
  <c r="G138" i="6"/>
  <c r="E138" i="6" s="1"/>
  <c r="G139" i="6"/>
  <c r="F139" i="6" s="1"/>
  <c r="E139" i="6"/>
  <c r="G140" i="6"/>
  <c r="E140" i="6" s="1"/>
  <c r="G141" i="6"/>
  <c r="E141" i="6" s="1"/>
  <c r="G142" i="6"/>
  <c r="E154" i="6"/>
  <c r="F154" i="6"/>
  <c r="E155" i="6"/>
  <c r="F155" i="6"/>
  <c r="E156" i="6"/>
  <c r="E171" i="6" s="1"/>
  <c r="F156" i="6"/>
  <c r="E157" i="6"/>
  <c r="F157" i="6"/>
  <c r="E158" i="6"/>
  <c r="F158" i="6"/>
  <c r="E159" i="6"/>
  <c r="F159" i="6"/>
  <c r="E160" i="6"/>
  <c r="F160" i="6"/>
  <c r="E161" i="6"/>
  <c r="F161" i="6"/>
  <c r="E162" i="6"/>
  <c r="F162" i="6"/>
  <c r="E163" i="6"/>
  <c r="F163" i="6"/>
  <c r="E164" i="6"/>
  <c r="F164" i="6"/>
  <c r="E165" i="6"/>
  <c r="F165" i="6"/>
  <c r="E166" i="6"/>
  <c r="F166" i="6"/>
  <c r="E167" i="6"/>
  <c r="F167" i="6"/>
  <c r="E168" i="6"/>
  <c r="F168" i="6"/>
  <c r="E169" i="6"/>
  <c r="F169" i="6"/>
  <c r="E170" i="6"/>
  <c r="F170" i="6"/>
  <c r="G171" i="6"/>
  <c r="C175" i="6"/>
  <c r="G199" i="6"/>
  <c r="E199" i="6" s="1"/>
  <c r="E200" i="6"/>
  <c r="G200" i="6"/>
  <c r="F200" i="6" s="1"/>
  <c r="G201" i="6"/>
  <c r="F201" i="6" s="1"/>
  <c r="G202" i="6"/>
  <c r="E202" i="6" s="1"/>
  <c r="G203" i="6"/>
  <c r="E203" i="6" s="1"/>
  <c r="G204" i="6"/>
  <c r="E204" i="6" s="1"/>
  <c r="G205" i="6"/>
  <c r="F205" i="6" s="1"/>
  <c r="G206" i="6"/>
  <c r="E206" i="6" s="1"/>
  <c r="G207" i="6"/>
  <c r="E207" i="6" s="1"/>
  <c r="G208" i="6"/>
  <c r="E208" i="6" s="1"/>
  <c r="G209" i="6"/>
  <c r="F209" i="6" s="1"/>
  <c r="G210" i="6"/>
  <c r="E210" i="6" s="1"/>
  <c r="G211" i="6"/>
  <c r="E211" i="6" s="1"/>
  <c r="G212" i="6"/>
  <c r="E212" i="6" s="1"/>
  <c r="G213" i="6"/>
  <c r="F213" i="6" s="1"/>
  <c r="G214" i="6"/>
  <c r="E214" i="6" s="1"/>
  <c r="G215" i="6"/>
  <c r="E215" i="6" s="1"/>
  <c r="E228" i="6"/>
  <c r="F228" i="6"/>
  <c r="E229" i="6"/>
  <c r="F229" i="6"/>
  <c r="E230" i="6"/>
  <c r="F230" i="6"/>
  <c r="E231" i="6"/>
  <c r="F231" i="6"/>
  <c r="E232" i="6"/>
  <c r="F232" i="6"/>
  <c r="E233" i="6"/>
  <c r="F233" i="6"/>
  <c r="E234" i="6"/>
  <c r="F234" i="6"/>
  <c r="E235" i="6"/>
  <c r="F235" i="6"/>
  <c r="E236" i="6"/>
  <c r="F236" i="6"/>
  <c r="E237" i="6"/>
  <c r="F237" i="6"/>
  <c r="E238" i="6"/>
  <c r="F238" i="6"/>
  <c r="E239" i="6"/>
  <c r="F239" i="6"/>
  <c r="E240" i="6"/>
  <c r="F240" i="6"/>
  <c r="E241" i="6"/>
  <c r="F241" i="6"/>
  <c r="E242" i="6"/>
  <c r="F242" i="6"/>
  <c r="E243" i="6"/>
  <c r="F243" i="6"/>
  <c r="E244" i="6"/>
  <c r="F244" i="6"/>
  <c r="G245" i="6"/>
  <c r="C249" i="6"/>
  <c r="G273" i="6"/>
  <c r="E273" i="6" s="1"/>
  <c r="G274" i="6"/>
  <c r="E274" i="6" s="1"/>
  <c r="G275" i="6"/>
  <c r="F275" i="6" s="1"/>
  <c r="G276" i="6"/>
  <c r="E276" i="6" s="1"/>
  <c r="G277" i="6"/>
  <c r="E277" i="6" s="1"/>
  <c r="G278" i="6"/>
  <c r="E278" i="6" s="1"/>
  <c r="G279" i="6"/>
  <c r="F279" i="6" s="1"/>
  <c r="G280" i="6"/>
  <c r="E280" i="6" s="1"/>
  <c r="G281" i="6"/>
  <c r="E281" i="6" s="1"/>
  <c r="G282" i="6"/>
  <c r="E282" i="6" s="1"/>
  <c r="G283" i="6"/>
  <c r="F283" i="6" s="1"/>
  <c r="E283" i="6"/>
  <c r="G284" i="6"/>
  <c r="F284" i="6" s="1"/>
  <c r="G285" i="6"/>
  <c r="E285" i="6" s="1"/>
  <c r="G286" i="6"/>
  <c r="E286" i="6" s="1"/>
  <c r="G287" i="6"/>
  <c r="F287" i="6" s="1"/>
  <c r="G288" i="6"/>
  <c r="E288" i="6" s="1"/>
  <c r="G289" i="6"/>
  <c r="E289" i="6" s="1"/>
  <c r="E302" i="6"/>
  <c r="F302" i="6"/>
  <c r="E303" i="6"/>
  <c r="F303" i="6"/>
  <c r="E304" i="6"/>
  <c r="F304" i="6"/>
  <c r="E305" i="6"/>
  <c r="F305" i="6"/>
  <c r="E306" i="6"/>
  <c r="F306" i="6"/>
  <c r="E307" i="6"/>
  <c r="F307" i="6"/>
  <c r="E308" i="6"/>
  <c r="F308" i="6"/>
  <c r="E309" i="6"/>
  <c r="F309" i="6"/>
  <c r="E310" i="6"/>
  <c r="F310" i="6"/>
  <c r="E311" i="6"/>
  <c r="F311" i="6"/>
  <c r="E312" i="6"/>
  <c r="F312" i="6"/>
  <c r="E313" i="6"/>
  <c r="F313" i="6"/>
  <c r="E314" i="6"/>
  <c r="F314" i="6"/>
  <c r="E315" i="6"/>
  <c r="F315" i="6"/>
  <c r="E316" i="6"/>
  <c r="F316" i="6"/>
  <c r="E317" i="6"/>
  <c r="F317" i="6"/>
  <c r="E318" i="6"/>
  <c r="F318" i="6"/>
  <c r="G319" i="6"/>
  <c r="C323" i="6"/>
  <c r="G347" i="6"/>
  <c r="E347" i="6" s="1"/>
  <c r="G348" i="6"/>
  <c r="E348" i="6" s="1"/>
  <c r="G349" i="6"/>
  <c r="F349" i="6" s="1"/>
  <c r="G350" i="6"/>
  <c r="E350" i="6" s="1"/>
  <c r="G351" i="6"/>
  <c r="E351" i="6" s="1"/>
  <c r="G352" i="6"/>
  <c r="E352" i="6" s="1"/>
  <c r="G353" i="6"/>
  <c r="E353" i="6" s="1"/>
  <c r="G354" i="6"/>
  <c r="E354" i="6" s="1"/>
  <c r="G355" i="6"/>
  <c r="E355" i="6" s="1"/>
  <c r="G356" i="6"/>
  <c r="E356" i="6" s="1"/>
  <c r="G357" i="6"/>
  <c r="F357" i="6" s="1"/>
  <c r="G358" i="6"/>
  <c r="E358" i="6" s="1"/>
  <c r="G359" i="6"/>
  <c r="E359" i="6" s="1"/>
  <c r="G360" i="6"/>
  <c r="E360" i="6" s="1"/>
  <c r="G361" i="6"/>
  <c r="F361" i="6" s="1"/>
  <c r="G362" i="6"/>
  <c r="E362" i="6" s="1"/>
  <c r="F363" i="6"/>
  <c r="G363" i="6"/>
  <c r="E363" i="6" s="1"/>
  <c r="E377" i="6"/>
  <c r="F377" i="6"/>
  <c r="E378" i="6"/>
  <c r="F378" i="6"/>
  <c r="E379" i="6"/>
  <c r="F379" i="6"/>
  <c r="E380" i="6"/>
  <c r="F380" i="6"/>
  <c r="E381" i="6"/>
  <c r="F381" i="6"/>
  <c r="E382" i="6"/>
  <c r="F382" i="6"/>
  <c r="E383" i="6"/>
  <c r="F383" i="6"/>
  <c r="E384" i="6"/>
  <c r="F384" i="6"/>
  <c r="E385" i="6"/>
  <c r="F385" i="6"/>
  <c r="E386" i="6"/>
  <c r="F386" i="6"/>
  <c r="E387" i="6"/>
  <c r="F387" i="6"/>
  <c r="E388" i="6"/>
  <c r="F388" i="6"/>
  <c r="E389" i="6"/>
  <c r="F389" i="6"/>
  <c r="E390" i="6"/>
  <c r="F390" i="6"/>
  <c r="E391" i="6"/>
  <c r="F391" i="6"/>
  <c r="E392" i="6"/>
  <c r="F392" i="6"/>
  <c r="E393" i="6"/>
  <c r="F393" i="6"/>
  <c r="G394" i="6"/>
  <c r="C398" i="6"/>
  <c r="G422" i="6"/>
  <c r="E422" i="6" s="1"/>
  <c r="G423" i="6"/>
  <c r="E423" i="6" s="1"/>
  <c r="F424" i="6"/>
  <c r="G424" i="6"/>
  <c r="E424" i="6" s="1"/>
  <c r="G425" i="6"/>
  <c r="F425" i="6" s="1"/>
  <c r="E425" i="6"/>
  <c r="F426" i="6"/>
  <c r="G426" i="6"/>
  <c r="E426" i="6" s="1"/>
  <c r="G427" i="6"/>
  <c r="E427" i="6" s="1"/>
  <c r="G428" i="6"/>
  <c r="F428" i="6" s="1"/>
  <c r="G429" i="6"/>
  <c r="E429" i="6" s="1"/>
  <c r="G430" i="6"/>
  <c r="E430" i="6" s="1"/>
  <c r="G431" i="6"/>
  <c r="E431" i="6" s="1"/>
  <c r="G432" i="6"/>
  <c r="F432" i="6" s="1"/>
  <c r="G433" i="6"/>
  <c r="F433" i="6" s="1"/>
  <c r="E433" i="6"/>
  <c r="G434" i="6"/>
  <c r="E434" i="6" s="1"/>
  <c r="G435" i="6"/>
  <c r="F435" i="6" s="1"/>
  <c r="G436" i="6"/>
  <c r="F436" i="6" s="1"/>
  <c r="G437" i="6"/>
  <c r="E437" i="6" s="1"/>
  <c r="G438" i="6"/>
  <c r="E438" i="6" s="1"/>
  <c r="E60" i="6"/>
  <c r="E56" i="6"/>
  <c r="E52" i="6"/>
  <c r="F276" i="6"/>
  <c r="F214" i="6"/>
  <c r="F206" i="6"/>
  <c r="F140" i="6"/>
  <c r="F128" i="6"/>
  <c r="AY61" i="3"/>
  <c r="AY67" i="3"/>
  <c r="AY68" i="3"/>
  <c r="AQ68" i="3" s="1"/>
  <c r="AY69" i="3"/>
  <c r="AY70" i="3"/>
  <c r="AY71" i="3"/>
  <c r="AY72" i="3"/>
  <c r="AY73" i="3"/>
  <c r="AY74" i="3"/>
  <c r="AY75" i="3"/>
  <c r="AY76" i="3"/>
  <c r="AY77" i="3"/>
  <c r="AY78" i="3"/>
  <c r="AY79" i="3"/>
  <c r="AQ79" i="3" s="1"/>
  <c r="BB79" i="3"/>
  <c r="AR79" i="3"/>
  <c r="X79" i="3"/>
  <c r="Q79" i="3"/>
  <c r="BB78" i="3"/>
  <c r="AR78" i="3"/>
  <c r="X78" i="3"/>
  <c r="Q78" i="3"/>
  <c r="I78" i="3" s="1"/>
  <c r="BB77" i="3"/>
  <c r="AR77" i="3"/>
  <c r="AQ77" i="3" s="1"/>
  <c r="X77" i="3"/>
  <c r="Q77" i="3"/>
  <c r="I77" i="3" s="1"/>
  <c r="BB76" i="3"/>
  <c r="AR76" i="3"/>
  <c r="AQ76" i="3"/>
  <c r="X76" i="3"/>
  <c r="Q76" i="3"/>
  <c r="BB75" i="3"/>
  <c r="AR75" i="3"/>
  <c r="X75" i="3"/>
  <c r="I75" i="3" s="1"/>
  <c r="Q75" i="3"/>
  <c r="BB74" i="3"/>
  <c r="AR74" i="3"/>
  <c r="AQ74" i="3" s="1"/>
  <c r="X74" i="3"/>
  <c r="Q74" i="3"/>
  <c r="I74" i="3" s="1"/>
  <c r="BB73" i="3"/>
  <c r="AR73" i="3"/>
  <c r="X73" i="3"/>
  <c r="Q73" i="3"/>
  <c r="BB72" i="3"/>
  <c r="AR72" i="3"/>
  <c r="X72" i="3"/>
  <c r="Q72" i="3"/>
  <c r="I72" i="3" s="1"/>
  <c r="BB71" i="3"/>
  <c r="AR71" i="3"/>
  <c r="AQ71" i="3" s="1"/>
  <c r="X71" i="3"/>
  <c r="Q71" i="3"/>
  <c r="I71" i="3" s="1"/>
  <c r="BB70" i="3"/>
  <c r="AR70" i="3"/>
  <c r="X70" i="3"/>
  <c r="Q70" i="3"/>
  <c r="I70" i="3" s="1"/>
  <c r="BB69" i="3"/>
  <c r="AR69" i="3"/>
  <c r="X69" i="3"/>
  <c r="Q69" i="3"/>
  <c r="I69" i="3" s="1"/>
  <c r="BB68" i="3"/>
  <c r="AR68" i="3"/>
  <c r="X68" i="3"/>
  <c r="Q68" i="3"/>
  <c r="I68" i="3" s="1"/>
  <c r="BB67" i="3"/>
  <c r="AR67" i="3"/>
  <c r="AQ67" i="3" s="1"/>
  <c r="X67" i="3"/>
  <c r="Q67" i="3"/>
  <c r="I66" i="3"/>
  <c r="H66" i="3" s="1"/>
  <c r="I65" i="3"/>
  <c r="H65" i="3" s="1"/>
  <c r="I64" i="3"/>
  <c r="H64" i="3" s="1"/>
  <c r="I63" i="3"/>
  <c r="H63" i="3" s="1"/>
  <c r="BG62" i="3"/>
  <c r="BF62" i="3"/>
  <c r="BE62" i="3"/>
  <c r="BD62" i="3"/>
  <c r="BC62" i="3"/>
  <c r="BA62" i="3"/>
  <c r="AZ62" i="3"/>
  <c r="AY62" i="3" s="1"/>
  <c r="AX62" i="3"/>
  <c r="AW62" i="3"/>
  <c r="AV62" i="3"/>
  <c r="AU62" i="3"/>
  <c r="AT62" i="3"/>
  <c r="AS62" i="3"/>
  <c r="AP62" i="3"/>
  <c r="AO62" i="3"/>
  <c r="AN62" i="3"/>
  <c r="AM62" i="3"/>
  <c r="AL62" i="3"/>
  <c r="AK62" i="3"/>
  <c r="AJ62" i="3"/>
  <c r="AI62" i="3"/>
  <c r="AG62" i="3"/>
  <c r="AF62" i="3"/>
  <c r="AE62" i="3"/>
  <c r="X62" i="3" s="1"/>
  <c r="AD62" i="3"/>
  <c r="AC62" i="3"/>
  <c r="AB62" i="3"/>
  <c r="AA62" i="3"/>
  <c r="Z62" i="3"/>
  <c r="Y62" i="3"/>
  <c r="W62" i="3"/>
  <c r="V62" i="3"/>
  <c r="U62" i="3"/>
  <c r="T62" i="3"/>
  <c r="S62" i="3"/>
  <c r="R62" i="3"/>
  <c r="P62" i="3"/>
  <c r="O62" i="3"/>
  <c r="N62" i="3"/>
  <c r="M62" i="3"/>
  <c r="L62" i="3"/>
  <c r="J62" i="3"/>
  <c r="BB61" i="3"/>
  <c r="AR61" i="3"/>
  <c r="AH61" i="3"/>
  <c r="X61" i="3"/>
  <c r="Q61" i="3"/>
  <c r="K61" i="3"/>
  <c r="G7" i="3"/>
  <c r="G6" i="3" s="1"/>
  <c r="H7" i="3"/>
  <c r="H6" i="3" s="1"/>
  <c r="I7" i="3"/>
  <c r="I6" i="3" s="1"/>
  <c r="F8" i="3"/>
  <c r="E9" i="3"/>
  <c r="F10" i="3"/>
  <c r="F11" i="3"/>
  <c r="F12" i="3"/>
  <c r="F13" i="3"/>
  <c r="F14" i="3"/>
  <c r="E15" i="3"/>
  <c r="F16" i="3"/>
  <c r="F17" i="3"/>
  <c r="F18" i="3"/>
  <c r="F19" i="3"/>
  <c r="F20" i="3"/>
  <c r="F21" i="3"/>
  <c r="E22" i="3"/>
  <c r="F23" i="3"/>
  <c r="F24" i="3"/>
  <c r="F25" i="3"/>
  <c r="F26" i="3"/>
  <c r="F27" i="3"/>
  <c r="F28" i="3"/>
  <c r="F29" i="3"/>
  <c r="F30" i="3"/>
  <c r="F31" i="3"/>
  <c r="E32" i="3"/>
  <c r="F33" i="3"/>
  <c r="F34" i="3"/>
  <c r="F35" i="3"/>
  <c r="F36" i="3"/>
  <c r="F37" i="3"/>
  <c r="F38" i="3"/>
  <c r="F39" i="3"/>
  <c r="F40" i="3"/>
  <c r="E42" i="3"/>
  <c r="F43" i="3"/>
  <c r="F44" i="3"/>
  <c r="F45" i="3"/>
  <c r="F46" i="3"/>
  <c r="F47" i="3"/>
  <c r="F48" i="3"/>
  <c r="E49" i="3"/>
  <c r="F50" i="3"/>
  <c r="F49" i="3" s="1"/>
  <c r="F55" i="3"/>
  <c r="F56" i="3"/>
  <c r="F51" i="3"/>
  <c r="F57" i="3"/>
  <c r="F53" i="3"/>
  <c r="F54" i="3"/>
  <c r="J7" i="3"/>
  <c r="J6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E52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AD42" i="3"/>
  <c r="AC42" i="3"/>
  <c r="AB42" i="3"/>
  <c r="AA42" i="3"/>
  <c r="Z42" i="3"/>
  <c r="Y42" i="3"/>
  <c r="X42" i="3"/>
  <c r="W42" i="3"/>
  <c r="W41" i="3" s="1"/>
  <c r="V42" i="3"/>
  <c r="V41" i="3" s="1"/>
  <c r="U42" i="3"/>
  <c r="T42" i="3"/>
  <c r="S42" i="3"/>
  <c r="R42" i="3"/>
  <c r="Q42" i="3"/>
  <c r="P42" i="3"/>
  <c r="O42" i="3"/>
  <c r="O41" i="3" s="1"/>
  <c r="N42" i="3"/>
  <c r="M42" i="3"/>
  <c r="L42" i="3"/>
  <c r="K4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P7" i="3" s="1"/>
  <c r="O15" i="3"/>
  <c r="N15" i="3"/>
  <c r="M15" i="3"/>
  <c r="L15" i="3"/>
  <c r="K15" i="3"/>
  <c r="K7" i="3" s="1"/>
  <c r="AD9" i="3"/>
  <c r="AC9" i="3"/>
  <c r="AB9" i="3"/>
  <c r="AB7" i="3" s="1"/>
  <c r="AA9" i="3"/>
  <c r="AA7" i="3" s="1"/>
  <c r="Z9" i="3"/>
  <c r="Y9" i="3"/>
  <c r="Y7" i="3" s="1"/>
  <c r="X9" i="3"/>
  <c r="W9" i="3"/>
  <c r="W7" i="3" s="1"/>
  <c r="V9" i="3"/>
  <c r="V7" i="3" s="1"/>
  <c r="U9" i="3"/>
  <c r="T9" i="3"/>
  <c r="T7" i="3" s="1"/>
  <c r="S9" i="3"/>
  <c r="R9" i="3"/>
  <c r="Q9" i="3"/>
  <c r="Q7" i="3" s="1"/>
  <c r="P9" i="3"/>
  <c r="O9" i="3"/>
  <c r="O7" i="3" s="1"/>
  <c r="O6" i="3" s="1"/>
  <c r="N9" i="3"/>
  <c r="N7" i="3" s="1"/>
  <c r="M9" i="3"/>
  <c r="L9" i="3"/>
  <c r="L7" i="3" s="1"/>
  <c r="K9" i="3"/>
  <c r="M7" i="3"/>
  <c r="AC7" i="3"/>
  <c r="S7" i="3"/>
  <c r="L41" i="3"/>
  <c r="T41" i="3"/>
  <c r="AB41" i="3"/>
  <c r="X7" i="3"/>
  <c r="AR52" i="1"/>
  <c r="AQ52" i="1"/>
  <c r="AP52" i="1"/>
  <c r="AO52" i="1"/>
  <c r="AN52" i="1"/>
  <c r="AM52" i="1"/>
  <c r="AL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C41" i="1" s="1"/>
  <c r="AR49" i="1"/>
  <c r="AQ49" i="1"/>
  <c r="AP49" i="1"/>
  <c r="AO49" i="1"/>
  <c r="AN49" i="1"/>
  <c r="AM49" i="1"/>
  <c r="AL49" i="1"/>
  <c r="AL41" i="1" s="1"/>
  <c r="AJ49" i="1"/>
  <c r="AI49" i="1"/>
  <c r="AH49" i="1"/>
  <c r="AG49" i="1"/>
  <c r="AF49" i="1"/>
  <c r="AE49" i="1"/>
  <c r="AD49" i="1"/>
  <c r="AC49" i="1"/>
  <c r="AC41" i="1" s="1"/>
  <c r="AB49" i="1"/>
  <c r="AB41" i="1" s="1"/>
  <c r="AA49" i="1"/>
  <c r="Z49" i="1"/>
  <c r="Y49" i="1"/>
  <c r="X49" i="1"/>
  <c r="W49" i="1"/>
  <c r="V49" i="1"/>
  <c r="U49" i="1"/>
  <c r="T49" i="1"/>
  <c r="T41" i="1" s="1"/>
  <c r="S49" i="1"/>
  <c r="R49" i="1"/>
  <c r="Q49" i="1"/>
  <c r="P49" i="1"/>
  <c r="O49" i="1"/>
  <c r="N49" i="1"/>
  <c r="M49" i="1"/>
  <c r="M41" i="1" s="1"/>
  <c r="L49" i="1"/>
  <c r="K49" i="1"/>
  <c r="J49" i="1"/>
  <c r="I49" i="1"/>
  <c r="H49" i="1"/>
  <c r="G49" i="1"/>
  <c r="F49" i="1"/>
  <c r="E49" i="1"/>
  <c r="E41" i="1" s="1"/>
  <c r="D49" i="1"/>
  <c r="D41" i="1" s="1"/>
  <c r="C49" i="1"/>
  <c r="AR42" i="1"/>
  <c r="AQ42" i="1"/>
  <c r="AP42" i="1"/>
  <c r="AO42" i="1"/>
  <c r="AN42" i="1"/>
  <c r="AN41" i="1" s="1"/>
  <c r="AM42" i="1"/>
  <c r="AM41" i="1"/>
  <c r="AL42" i="1"/>
  <c r="AJ42" i="1"/>
  <c r="AI42" i="1"/>
  <c r="AH42" i="1"/>
  <c r="AH41" i="1" s="1"/>
  <c r="AG42" i="1"/>
  <c r="AF42" i="1"/>
  <c r="AE42" i="1"/>
  <c r="AE41" i="1" s="1"/>
  <c r="AD42" i="1"/>
  <c r="AD41" i="1" s="1"/>
  <c r="AC42" i="1"/>
  <c r="AB42" i="1"/>
  <c r="AA42" i="1"/>
  <c r="Z42" i="1"/>
  <c r="Y42" i="1"/>
  <c r="X42" i="1"/>
  <c r="W42" i="1"/>
  <c r="V42" i="1"/>
  <c r="V41" i="1" s="1"/>
  <c r="U42" i="1"/>
  <c r="T42" i="1"/>
  <c r="S42" i="1"/>
  <c r="S41" i="1" s="1"/>
  <c r="R42" i="1"/>
  <c r="R41" i="1" s="1"/>
  <c r="Q42" i="1"/>
  <c r="P42" i="1"/>
  <c r="O42" i="1"/>
  <c r="N42" i="1"/>
  <c r="N41" i="1" s="1"/>
  <c r="M42" i="1"/>
  <c r="L42" i="1"/>
  <c r="K42" i="1"/>
  <c r="K41" i="1" s="1"/>
  <c r="J42" i="1"/>
  <c r="I42" i="1"/>
  <c r="H42" i="1"/>
  <c r="G42" i="1"/>
  <c r="F42" i="1"/>
  <c r="F41" i="1" s="1"/>
  <c r="E42" i="1"/>
  <c r="D42" i="1"/>
  <c r="C42" i="1"/>
  <c r="J41" i="1"/>
  <c r="AR32" i="1"/>
  <c r="AQ32" i="1"/>
  <c r="AP32" i="1"/>
  <c r="AO32" i="1"/>
  <c r="AN32" i="1"/>
  <c r="AM32" i="1"/>
  <c r="AL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R22" i="1"/>
  <c r="AQ22" i="1"/>
  <c r="AP22" i="1"/>
  <c r="AP7" i="1" s="1"/>
  <c r="AO22" i="1"/>
  <c r="AN22" i="1"/>
  <c r="AM22" i="1"/>
  <c r="AL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V7" i="1" s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R15" i="1"/>
  <c r="AR7" i="1"/>
  <c r="AQ15" i="1"/>
  <c r="AP15" i="1"/>
  <c r="AO15" i="1"/>
  <c r="AN15" i="1"/>
  <c r="AN7" i="1" s="1"/>
  <c r="AM15" i="1"/>
  <c r="AL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G7" i="1" s="1"/>
  <c r="F15" i="1"/>
  <c r="E15" i="1"/>
  <c r="D15" i="1"/>
  <c r="C15" i="1"/>
  <c r="AR9" i="1"/>
  <c r="AQ9" i="1"/>
  <c r="AP9" i="1"/>
  <c r="AO9" i="1"/>
  <c r="AO7" i="1" s="1"/>
  <c r="AN9" i="1"/>
  <c r="AM9" i="1"/>
  <c r="AL9" i="1"/>
  <c r="AL7" i="1" s="1"/>
  <c r="AJ9" i="1"/>
  <c r="AJ7" i="1" s="1"/>
  <c r="AJ6" i="1" s="1"/>
  <c r="AI9" i="1"/>
  <c r="AH9" i="1"/>
  <c r="AG9" i="1"/>
  <c r="AF9" i="1"/>
  <c r="AE9" i="1"/>
  <c r="AD9" i="1"/>
  <c r="AC9" i="1"/>
  <c r="AB9" i="1"/>
  <c r="AB7" i="1" s="1"/>
  <c r="AA9" i="1"/>
  <c r="Z9" i="1"/>
  <c r="Z7" i="1" s="1"/>
  <c r="Y9" i="1"/>
  <c r="Y7" i="1" s="1"/>
  <c r="X9" i="1"/>
  <c r="X7" i="1" s="1"/>
  <c r="W9" i="1"/>
  <c r="V9" i="1"/>
  <c r="U9" i="1"/>
  <c r="T9" i="1"/>
  <c r="T7" i="1" s="1"/>
  <c r="T6" i="1" s="1"/>
  <c r="S9" i="1"/>
  <c r="R9" i="1"/>
  <c r="R7" i="1" s="1"/>
  <c r="Q9" i="1"/>
  <c r="P9" i="1"/>
  <c r="O9" i="1"/>
  <c r="N9" i="1"/>
  <c r="M9" i="1"/>
  <c r="M7" i="1" s="1"/>
  <c r="M6" i="1" s="1"/>
  <c r="L9" i="1"/>
  <c r="L7" i="1" s="1"/>
  <c r="K9" i="1"/>
  <c r="J9" i="1"/>
  <c r="I9" i="1"/>
  <c r="H9" i="1"/>
  <c r="H7" i="1" s="1"/>
  <c r="G9" i="1"/>
  <c r="F9" i="1"/>
  <c r="E9" i="1"/>
  <c r="D9" i="1"/>
  <c r="D7" i="1" s="1"/>
  <c r="D6" i="1" s="1"/>
  <c r="C9" i="1"/>
  <c r="F7" i="1"/>
  <c r="N7" i="1"/>
  <c r="AD7" i="1"/>
  <c r="AH7" i="1"/>
  <c r="AJ41" i="1"/>
  <c r="G41" i="1"/>
  <c r="W41" i="1"/>
  <c r="AI41" i="1"/>
  <c r="Q41" i="1"/>
  <c r="U41" i="1"/>
  <c r="AF7" i="1"/>
  <c r="AB6" i="1" l="1"/>
  <c r="N6" i="1"/>
  <c r="AG7" i="1"/>
  <c r="J7" i="1"/>
  <c r="J6" i="1" s="1"/>
  <c r="Y41" i="1"/>
  <c r="K41" i="3"/>
  <c r="AA41" i="3"/>
  <c r="AA6" i="3" s="1"/>
  <c r="C7" i="1"/>
  <c r="S7" i="1"/>
  <c r="S6" i="1" s="1"/>
  <c r="AA7" i="1"/>
  <c r="AI7" i="1"/>
  <c r="AI6" i="1" s="1"/>
  <c r="U7" i="3"/>
  <c r="M41" i="3"/>
  <c r="Y41" i="3"/>
  <c r="AQ69" i="3"/>
  <c r="AQ78" i="3"/>
  <c r="F210" i="6"/>
  <c r="E432" i="6"/>
  <c r="E361" i="6"/>
  <c r="F355" i="6"/>
  <c r="F348" i="6"/>
  <c r="F208" i="6"/>
  <c r="F199" i="6"/>
  <c r="F141" i="6"/>
  <c r="F97" i="6"/>
  <c r="F59" i="6"/>
  <c r="E23" i="6"/>
  <c r="F360" i="5"/>
  <c r="F427" i="5"/>
  <c r="H68" i="3"/>
  <c r="E319" i="6"/>
  <c r="F58" i="6"/>
  <c r="E53" i="6"/>
  <c r="I61" i="3"/>
  <c r="H61" i="3" s="1"/>
  <c r="AQ73" i="3"/>
  <c r="U7" i="1"/>
  <c r="U6" i="1" s="1"/>
  <c r="P41" i="1"/>
  <c r="F354" i="6"/>
  <c r="F353" i="6"/>
  <c r="AL6" i="1"/>
  <c r="W6" i="3"/>
  <c r="AM7" i="1"/>
  <c r="AM6" i="1" s="1"/>
  <c r="H41" i="1"/>
  <c r="X41" i="1"/>
  <c r="E41" i="3"/>
  <c r="W7" i="1"/>
  <c r="W6" i="1" s="1"/>
  <c r="AE7" i="1"/>
  <c r="I41" i="1"/>
  <c r="Q6" i="3"/>
  <c r="Y6" i="3"/>
  <c r="Q41" i="3"/>
  <c r="AQ61" i="3"/>
  <c r="Q62" i="3"/>
  <c r="AR62" i="3"/>
  <c r="BB62" i="3"/>
  <c r="AQ70" i="3"/>
  <c r="I76" i="3"/>
  <c r="H76" i="3" s="1"/>
  <c r="G216" i="6"/>
  <c r="E435" i="6"/>
  <c r="F207" i="6"/>
  <c r="E430" i="5"/>
  <c r="AN6" i="1"/>
  <c r="E7" i="1"/>
  <c r="E6" i="1" s="1"/>
  <c r="AP41" i="1"/>
  <c r="AF41" i="1"/>
  <c r="AO41" i="1"/>
  <c r="AO6" i="1" s="1"/>
  <c r="O41" i="1"/>
  <c r="R7" i="3"/>
  <c r="Z7" i="3"/>
  <c r="Z6" i="3" s="1"/>
  <c r="R41" i="3"/>
  <c r="Z41" i="3"/>
  <c r="F278" i="6"/>
  <c r="E97" i="6"/>
  <c r="AP6" i="1"/>
  <c r="I7" i="1"/>
  <c r="AA41" i="1"/>
  <c r="E352" i="5"/>
  <c r="H6" i="1"/>
  <c r="Q7" i="1"/>
  <c r="Q6" i="1" s="1"/>
  <c r="P7" i="1"/>
  <c r="P6" i="1" s="1"/>
  <c r="AQ7" i="1"/>
  <c r="AQ6" i="1" s="1"/>
  <c r="L41" i="1"/>
  <c r="L6" i="1" s="1"/>
  <c r="AR41" i="1"/>
  <c r="AQ41" i="1"/>
  <c r="AG41" i="1"/>
  <c r="S41" i="3"/>
  <c r="F23" i="6"/>
  <c r="C6" i="1"/>
  <c r="AA6" i="1"/>
  <c r="X6" i="1"/>
  <c r="E7" i="3"/>
  <c r="E6" i="3" s="1"/>
  <c r="R6" i="1"/>
  <c r="Z41" i="1"/>
  <c r="L6" i="3"/>
  <c r="T6" i="3"/>
  <c r="AB6" i="3"/>
  <c r="F22" i="3"/>
  <c r="AQ72" i="3"/>
  <c r="I79" i="3"/>
  <c r="H79" i="3" s="1"/>
  <c r="F136" i="6"/>
  <c r="F350" i="6"/>
  <c r="E64" i="6"/>
  <c r="F434" i="6"/>
  <c r="F286" i="6"/>
  <c r="E205" i="6"/>
  <c r="F67" i="6"/>
  <c r="F356" i="5"/>
  <c r="AE6" i="1"/>
  <c r="S6" i="3"/>
  <c r="E394" i="6"/>
  <c r="AR6" i="1"/>
  <c r="M6" i="3"/>
  <c r="K6" i="3"/>
  <c r="H69" i="3"/>
  <c r="AD7" i="3"/>
  <c r="AD6" i="3" s="1"/>
  <c r="N41" i="3"/>
  <c r="N6" i="3" s="1"/>
  <c r="AD41" i="3"/>
  <c r="I73" i="3"/>
  <c r="H73" i="3" s="1"/>
  <c r="F202" i="6"/>
  <c r="F362" i="6"/>
  <c r="F427" i="6"/>
  <c r="F277" i="6"/>
  <c r="F245" i="6"/>
  <c r="E213" i="6"/>
  <c r="E132" i="6"/>
  <c r="Y6" i="1"/>
  <c r="AC41" i="3"/>
  <c r="AC6" i="3" s="1"/>
  <c r="F42" i="3"/>
  <c r="F9" i="3"/>
  <c r="AH62" i="3"/>
  <c r="H70" i="3"/>
  <c r="F319" i="6"/>
  <c r="E23" i="5"/>
  <c r="E394" i="5"/>
  <c r="AF6" i="1"/>
  <c r="F6" i="1"/>
  <c r="V6" i="3"/>
  <c r="U41" i="3"/>
  <c r="U6" i="3" s="1"/>
  <c r="AQ62" i="3"/>
  <c r="AH6" i="1"/>
  <c r="O7" i="1"/>
  <c r="O6" i="1" s="1"/>
  <c r="P41" i="3"/>
  <c r="P6" i="3" s="1"/>
  <c r="X41" i="3"/>
  <c r="X6" i="3" s="1"/>
  <c r="F32" i="3"/>
  <c r="I67" i="3"/>
  <c r="H67" i="3" s="1"/>
  <c r="G290" i="6"/>
  <c r="F285" i="6"/>
  <c r="E171" i="5"/>
  <c r="AD6" i="1"/>
  <c r="G439" i="6"/>
  <c r="F356" i="6"/>
  <c r="E284" i="6"/>
  <c r="E275" i="6"/>
  <c r="E245" i="6"/>
  <c r="F134" i="6"/>
  <c r="E55" i="6"/>
  <c r="E426" i="5"/>
  <c r="F431" i="5"/>
  <c r="Z6" i="1"/>
  <c r="K62" i="3"/>
  <c r="F394" i="6"/>
  <c r="G6" i="1"/>
  <c r="K7" i="1"/>
  <c r="K6" i="1" s="1"/>
  <c r="AC7" i="1"/>
  <c r="AC6" i="1" s="1"/>
  <c r="F52" i="3"/>
  <c r="F15" i="3"/>
  <c r="F7" i="3" s="1"/>
  <c r="F6" i="3" s="1"/>
  <c r="H74" i="3"/>
  <c r="AQ75" i="3"/>
  <c r="H75" i="3" s="1"/>
  <c r="F347" i="6"/>
  <c r="F215" i="6"/>
  <c r="F171" i="6"/>
  <c r="F125" i="6"/>
  <c r="V6" i="1"/>
  <c r="F41" i="3"/>
  <c r="I62" i="3"/>
  <c r="H72" i="3"/>
  <c r="H78" i="3"/>
  <c r="G364" i="6"/>
  <c r="F280" i="6"/>
  <c r="F288" i="6"/>
  <c r="F358" i="6"/>
  <c r="F429" i="6"/>
  <c r="F437" i="6"/>
  <c r="F438" i="6"/>
  <c r="E436" i="6"/>
  <c r="F431" i="6"/>
  <c r="F430" i="6"/>
  <c r="E428" i="6"/>
  <c r="F423" i="6"/>
  <c r="F422" i="6"/>
  <c r="F360" i="6"/>
  <c r="F359" i="6"/>
  <c r="E357" i="6"/>
  <c r="F352" i="6"/>
  <c r="F351" i="6"/>
  <c r="E349" i="6"/>
  <c r="F289" i="6"/>
  <c r="E287" i="6"/>
  <c r="F282" i="6"/>
  <c r="F281" i="6"/>
  <c r="E279" i="6"/>
  <c r="F274" i="6"/>
  <c r="F273" i="6"/>
  <c r="F212" i="6"/>
  <c r="F211" i="6"/>
  <c r="E209" i="6"/>
  <c r="F204" i="6"/>
  <c r="F203" i="6"/>
  <c r="E201" i="6"/>
  <c r="F138" i="6"/>
  <c r="F137" i="6"/>
  <c r="E135" i="6"/>
  <c r="F130" i="6"/>
  <c r="F129" i="6"/>
  <c r="E127" i="6"/>
  <c r="E65" i="6"/>
  <c r="F63" i="6"/>
  <c r="F62" i="6"/>
  <c r="E57" i="6"/>
  <c r="F54" i="6"/>
  <c r="E51" i="6"/>
  <c r="F54" i="5"/>
  <c r="E55" i="5"/>
  <c r="F58" i="5"/>
  <c r="E59" i="5"/>
  <c r="F62" i="5"/>
  <c r="E63" i="5"/>
  <c r="F66" i="5"/>
  <c r="E67" i="5"/>
  <c r="F126" i="5"/>
  <c r="E129" i="5"/>
  <c r="F130" i="5"/>
  <c r="E133" i="5"/>
  <c r="F134" i="5"/>
  <c r="E137" i="5"/>
  <c r="F138" i="5"/>
  <c r="E141" i="5"/>
  <c r="F200" i="5"/>
  <c r="E203" i="5"/>
  <c r="F204" i="5"/>
  <c r="E207" i="5"/>
  <c r="F208" i="5"/>
  <c r="E211" i="5"/>
  <c r="F212" i="5"/>
  <c r="E215" i="5"/>
  <c r="F274" i="5"/>
  <c r="E277" i="5"/>
  <c r="F278" i="5"/>
  <c r="E281" i="5"/>
  <c r="F282" i="5"/>
  <c r="E285" i="5"/>
  <c r="F286" i="5"/>
  <c r="E289" i="5"/>
  <c r="F350" i="5"/>
  <c r="E351" i="5"/>
  <c r="F354" i="5"/>
  <c r="E355" i="5"/>
  <c r="F358" i="5"/>
  <c r="E359" i="5"/>
  <c r="F362" i="5"/>
  <c r="H71" i="3"/>
  <c r="H77" i="3"/>
  <c r="F394" i="5"/>
  <c r="G439" i="5"/>
  <c r="F425" i="5"/>
  <c r="F429" i="5"/>
  <c r="F433" i="5"/>
  <c r="F437" i="5"/>
  <c r="E319" i="5"/>
  <c r="E363" i="5"/>
  <c r="F319" i="5"/>
  <c r="G364" i="5"/>
  <c r="F245" i="5"/>
  <c r="G290" i="5"/>
  <c r="F276" i="5"/>
  <c r="F280" i="5"/>
  <c r="F284" i="5"/>
  <c r="F288" i="5"/>
  <c r="F171" i="5"/>
  <c r="G216" i="5"/>
  <c r="F202" i="5"/>
  <c r="F206" i="5"/>
  <c r="F210" i="5"/>
  <c r="F214" i="5"/>
  <c r="F97" i="5"/>
  <c r="G142" i="5"/>
  <c r="E97" i="5"/>
  <c r="F128" i="5"/>
  <c r="F132" i="5"/>
  <c r="F136" i="5"/>
  <c r="F140" i="5"/>
  <c r="G68" i="5"/>
  <c r="F23" i="5"/>
  <c r="E52" i="5"/>
  <c r="E56" i="5"/>
  <c r="E60" i="5"/>
  <c r="E64" i="5"/>
  <c r="E53" i="5"/>
  <c r="E57" i="5"/>
  <c r="E61" i="5"/>
  <c r="E65" i="5"/>
  <c r="E127" i="5"/>
  <c r="E131" i="5"/>
  <c r="E135" i="5"/>
  <c r="E139" i="5"/>
  <c r="E201" i="5"/>
  <c r="E205" i="5"/>
  <c r="E209" i="5"/>
  <c r="E213" i="5"/>
  <c r="E275" i="5"/>
  <c r="E279" i="5"/>
  <c r="E283" i="5"/>
  <c r="E287" i="5"/>
  <c r="E349" i="5"/>
  <c r="E353" i="5"/>
  <c r="E357" i="5"/>
  <c r="E361" i="5"/>
  <c r="E424" i="5"/>
  <c r="E428" i="5"/>
  <c r="E432" i="5"/>
  <c r="E436" i="5"/>
  <c r="F51" i="5"/>
  <c r="F68" i="5" s="1"/>
  <c r="F125" i="5"/>
  <c r="F199" i="5"/>
  <c r="F273" i="5"/>
  <c r="F347" i="5"/>
  <c r="F422" i="5"/>
  <c r="F68" i="6" l="1"/>
  <c r="E364" i="6"/>
  <c r="E439" i="6"/>
  <c r="R6" i="3"/>
  <c r="I6" i="1"/>
  <c r="AG6" i="1"/>
  <c r="F364" i="6"/>
  <c r="F216" i="6"/>
  <c r="E142" i="6"/>
  <c r="H62" i="3"/>
  <c r="E216" i="6"/>
  <c r="F364" i="5"/>
  <c r="F142" i="6"/>
  <c r="E290" i="6"/>
  <c r="F439" i="6"/>
  <c r="F439" i="5"/>
  <c r="F290" i="5"/>
  <c r="E68" i="6"/>
  <c r="F290" i="6"/>
  <c r="E439" i="5"/>
  <c r="E364" i="5"/>
  <c r="E290" i="5"/>
  <c r="E216" i="5"/>
  <c r="F216" i="5"/>
  <c r="F142" i="5"/>
  <c r="E142" i="5"/>
  <c r="E68" i="5"/>
</calcChain>
</file>

<file path=xl/sharedStrings.xml><?xml version="1.0" encoding="utf-8"?>
<sst xmlns="http://schemas.openxmlformats.org/spreadsheetml/2006/main" count="1288" uniqueCount="131">
  <si>
    <t>UBIGEO</t>
  </si>
  <si>
    <t xml:space="preserve"> RED DE SALUD DISTRITOS M.RED EE.SS.</t>
  </si>
  <si>
    <t>TOTAL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</si>
  <si>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</si>
  <si>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</si>
  <si>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</si>
  <si>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</si>
  <si>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</si>
  <si>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</si>
  <si>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</si>
  <si>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</si>
  <si>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</si>
  <si>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</si>
  <si>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</si>
  <si>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</si>
  <si>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</si>
  <si>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</si>
  <si>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</si>
  <si>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</si>
  <si>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</si>
  <si>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</si>
  <si>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</si>
  <si>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</si>
  <si>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</si>
  <si>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</si>
  <si>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</si>
  <si>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</si>
  <si>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</si>
  <si>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</si>
  <si>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</si>
  <si>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</si>
  <si>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</si>
  <si>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</si>
  <si>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</si>
  <si>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</si>
  <si>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</si>
  <si>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NACIMIENTO</t>
  </si>
  <si>
    <t>28 DÍAS</t>
  </si>
  <si>
    <t>POB. FEM. TOTAL</t>
  </si>
  <si>
    <t>POBLACION FEMENINA</t>
  </si>
  <si>
    <t>10-14</t>
  </si>
  <si>
    <t>15-19</t>
  </si>
  <si>
    <t>20-49</t>
  </si>
  <si>
    <t>GESTANTES ESPERADAS</t>
  </si>
  <si>
    <t>RED EL COLLAO</t>
  </si>
  <si>
    <t>DISTRITO ILAVE</t>
  </si>
  <si>
    <t>Hospital Apoyo Ilave</t>
  </si>
  <si>
    <t>MICRO RED MULLACONT.</t>
  </si>
  <si>
    <t>Mullacontihueco</t>
  </si>
  <si>
    <t>Ancoamaya</t>
  </si>
  <si>
    <t>CHucaraya</t>
  </si>
  <si>
    <t>CHilacollo</t>
  </si>
  <si>
    <t>Ocoña</t>
  </si>
  <si>
    <t>MICRO RED CAMICACHI</t>
  </si>
  <si>
    <t>Camicachi</t>
  </si>
  <si>
    <t>Santa Rosa de Huayllata</t>
  </si>
  <si>
    <t>Pacuncani Callata</t>
  </si>
  <si>
    <t>Rosacani</t>
  </si>
  <si>
    <t>Pharata</t>
  </si>
  <si>
    <t>Challapujo Suyo</t>
  </si>
  <si>
    <t>MICRO RED CHECCA</t>
  </si>
  <si>
    <t>CHecca</t>
  </si>
  <si>
    <t>CHijichaya</t>
  </si>
  <si>
    <t>Siraya</t>
  </si>
  <si>
    <t>CHuro Lopez</t>
  </si>
  <si>
    <t>Paco Rizalazo</t>
  </si>
  <si>
    <t>Jachoco Huaraco</t>
  </si>
  <si>
    <t>Cangalli</t>
  </si>
  <si>
    <t>Coraraca</t>
  </si>
  <si>
    <t>Ullacachi</t>
  </si>
  <si>
    <t>DISTR.- MRED PILCUYO</t>
  </si>
  <si>
    <t>Pilcuyo</t>
  </si>
  <si>
    <t>CHipana</t>
  </si>
  <si>
    <t>Marcuyo</t>
  </si>
  <si>
    <t>Maquercota</t>
  </si>
  <si>
    <t>Cachipucara</t>
  </si>
  <si>
    <t>Accaso</t>
  </si>
  <si>
    <t>San Pedro de Huayllata</t>
  </si>
  <si>
    <t>Sarapi Arroyo</t>
  </si>
  <si>
    <t>MICRO RED MAZOCRUZ</t>
  </si>
  <si>
    <t>DISTRITO SANTA ROSA</t>
  </si>
  <si>
    <t>Mazocruz</t>
  </si>
  <si>
    <t>Santa Rosa de Collao</t>
  </si>
  <si>
    <t>CHichillapi</t>
  </si>
  <si>
    <t>Punta Perdida</t>
  </si>
  <si>
    <t>Huanacamaya</t>
  </si>
  <si>
    <t>Providencia</t>
  </si>
  <si>
    <t>DISTRITO CONDURIRI</t>
  </si>
  <si>
    <t>Conduriri</t>
  </si>
  <si>
    <t>Sales Grande</t>
  </si>
  <si>
    <t>DISTRITO CAPASO</t>
  </si>
  <si>
    <t>Capaso</t>
  </si>
  <si>
    <t>Tupala</t>
  </si>
  <si>
    <t>CHua</t>
  </si>
  <si>
    <t>Rosario Alto Ancomarca</t>
  </si>
  <si>
    <t>Viluta</t>
  </si>
  <si>
    <t>Fuente : Unidad de Estadistica e Informatica-RC-  wvst.</t>
  </si>
  <si>
    <t>RED DE SALUD EL COLLAO</t>
  </si>
  <si>
    <t>GRUPOS QUINQUENALES, EDADES ESPECIALES SEGÚN RED, PROVINCIA, DISTRITO, MICRORED Y EE. DE SALUD</t>
  </si>
  <si>
    <t>GRUPOS QUINQUENALES, EDADES ESPECIALES SEGÚN RED, PROVINCIA, DISTRITO, M.R Y EE.SS</t>
  </si>
  <si>
    <t>RED EL COLLAO-POBLACION 2012</t>
  </si>
  <si>
    <t>POBLACION ESTIMADA 2012</t>
  </si>
  <si>
    <t>0-4a.</t>
  </si>
  <si>
    <t>Grupo Etareo</t>
  </si>
  <si>
    <t>HOMBRES</t>
  </si>
  <si>
    <t>MUJERES</t>
  </si>
  <si>
    <t>0-4</t>
  </si>
  <si>
    <t>5-9</t>
  </si>
  <si>
    <t>80+</t>
  </si>
  <si>
    <t>UNIDAD DE ESTADISTICA E INFORMATICA - RED DE SALUD EL COLLAO</t>
  </si>
  <si>
    <t>Fuente: U.E.I.-RC.-wvst</t>
  </si>
  <si>
    <t>DISTRITO PILCUYO</t>
  </si>
  <si>
    <t>DISTRITO DE STA. ROSA DEL COLLAO</t>
  </si>
  <si>
    <t>DISTRITO DE CONDURIRI</t>
  </si>
  <si>
    <t>prub.</t>
  </si>
  <si>
    <t>5-9a.</t>
  </si>
  <si>
    <t>10-14a.</t>
  </si>
  <si>
    <t>15-19a.</t>
  </si>
  <si>
    <t>POBLACION TOTAL POR GRUPOS ETAREOS SEGÚN SEXO 2012</t>
  </si>
  <si>
    <t>PIRAMIDE POBLACIONAL 2012</t>
  </si>
  <si>
    <t>HOSPITAL II-1 ILAVE</t>
  </si>
  <si>
    <t>MICRO RED MULLACONTIHUECO</t>
  </si>
  <si>
    <t>MICRO RED PILCUYO</t>
  </si>
  <si>
    <t>GRUPOS POR ETAPAS DE VIDA RED, PROVINCIA, DISTRITO, M.R. Y EE. DE SALUD</t>
  </si>
  <si>
    <t>prueb</t>
  </si>
  <si>
    <t>0-11a.</t>
  </si>
  <si>
    <t>12-17a.</t>
  </si>
  <si>
    <t>18-29a.</t>
  </si>
  <si>
    <t>30-59a.</t>
  </si>
  <si>
    <t>60a. +</t>
  </si>
  <si>
    <t>60 Y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</si>
</sst>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12"/>
      <name val="Times New Roman"/>
      <family val="1"/>
    </font>
    <font>
      <b/>
      <sz val="9"/>
      <color indexed="12"/>
      <name val="Bookman Old Style"/>
      <family val="1"/>
    </font>
    <font>
      <b/>
      <sz val="9"/>
      <color indexed="10"/>
      <name val="Times New Roman"/>
      <family val="1"/>
    </font>
    <font>
      <b/>
      <sz val="9"/>
      <name val="Bookman Old Style"/>
      <family val="1"/>
    </font>
    <font>
      <sz val="8"/>
      <color indexed="8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2"/>
      <name val="Bookman Old Style"/>
      <family val="1"/>
    </font>
    <font>
      <b/>
      <sz val="8"/>
      <name val="Bookman Old Style"/>
      <family val="1"/>
    </font>
    <font>
      <b/>
      <sz val="14"/>
      <name val="Bookman Old Style"/>
      <family val="1"/>
    </font>
    <font>
      <b/>
      <sz val="10"/>
      <name val="Bookman Old Style"/>
      <family val="1"/>
    </font>
    <font>
      <b/>
      <sz val="8"/>
      <name val="Arial Narrow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6"/>
      <name val="Times New Roman"/>
      <family val="1"/>
    </font>
    <font>
      <sz val="9"/>
      <name val="Arial"/>
      <family val="2"/>
    </font>
    <font>
      <b/>
      <sz val="12"/>
      <color indexed="12"/>
      <name val="Times New Roman"/>
      <family val="1"/>
    </font>
    <font>
      <b/>
      <sz val="10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70C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BE1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1" fontId="4" fillId="2" borderId="1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" fontId="28" fillId="2" borderId="2" xfId="0" applyNumberFormat="1" applyFont="1" applyFill="1" applyBorder="1" applyAlignment="1" applyProtection="1">
      <alignment horizontal="center" vertical="center"/>
    </xf>
    <xf numFmtId="1" fontId="6" fillId="2" borderId="1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3" fontId="28" fillId="2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/>
    </xf>
    <xf numFmtId="0" fontId="28" fillId="4" borderId="2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8" fillId="0" borderId="0" xfId="1" applyFont="1" applyAlignment="1">
      <alignment vertical="center"/>
    </xf>
    <xf numFmtId="1" fontId="6" fillId="5" borderId="1" xfId="0" applyNumberFormat="1" applyFont="1" applyFill="1" applyBorder="1" applyAlignment="1">
      <alignment horizontal="center"/>
    </xf>
    <xf numFmtId="1" fontId="7" fillId="5" borderId="2" xfId="0" applyNumberFormat="1" applyFont="1" applyFill="1" applyBorder="1" applyAlignment="1">
      <alignment horizontal="center"/>
    </xf>
    <xf numFmtId="1" fontId="28" fillId="3" borderId="2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/>
    </xf>
    <xf numFmtId="1" fontId="7" fillId="6" borderId="2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28" fillId="3" borderId="2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3" fontId="28" fillId="6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/>
    </xf>
    <xf numFmtId="0" fontId="28" fillId="4" borderId="3" xfId="0" applyFont="1" applyFill="1" applyBorder="1" applyAlignment="1">
      <alignment horizontal="center"/>
    </xf>
    <xf numFmtId="0" fontId="10" fillId="0" borderId="0" xfId="0" applyFont="1"/>
    <xf numFmtId="1" fontId="28" fillId="2" borderId="4" xfId="0" applyNumberFormat="1" applyFont="1" applyFill="1" applyBorder="1" applyAlignment="1" applyProtection="1">
      <alignment horizontal="center" vertical="center"/>
    </xf>
    <xf numFmtId="3" fontId="28" fillId="2" borderId="4" xfId="0" applyNumberFormat="1" applyFont="1" applyFill="1" applyBorder="1" applyAlignment="1">
      <alignment horizontal="center" vertical="center"/>
    </xf>
    <xf numFmtId="1" fontId="28" fillId="3" borderId="4" xfId="0" applyNumberFormat="1" applyFont="1" applyFill="1" applyBorder="1" applyAlignment="1">
      <alignment horizontal="center" vertical="center"/>
    </xf>
    <xf numFmtId="3" fontId="28" fillId="3" borderId="4" xfId="0" applyNumberFormat="1" applyFont="1" applyFill="1" applyBorder="1" applyAlignment="1">
      <alignment horizontal="center" vertical="center"/>
    </xf>
    <xf numFmtId="3" fontId="28" fillId="6" borderId="4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29" fillId="0" borderId="0" xfId="0" applyFont="1"/>
    <xf numFmtId="0" fontId="12" fillId="0" borderId="0" xfId="0" applyFont="1" applyFill="1" applyAlignment="1">
      <alignment vertical="center"/>
    </xf>
    <xf numFmtId="3" fontId="0" fillId="0" borderId="0" xfId="0" applyNumberFormat="1"/>
    <xf numFmtId="0" fontId="14" fillId="0" borderId="0" xfId="0" applyFont="1" applyAlignment="1"/>
    <xf numFmtId="0" fontId="1" fillId="0" borderId="0" xfId="0" applyFont="1"/>
    <xf numFmtId="1" fontId="14" fillId="0" borderId="0" xfId="0" applyNumberFormat="1" applyFont="1" applyAlignment="1"/>
    <xf numFmtId="1" fontId="17" fillId="7" borderId="4" xfId="1" applyNumberFormat="1" applyFont="1" applyFill="1" applyBorder="1" applyAlignment="1">
      <alignment horizontal="center" vertical="center" wrapText="1"/>
    </xf>
    <xf numFmtId="1" fontId="20" fillId="7" borderId="2" xfId="0" quotePrefix="1" applyNumberFormat="1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9" fillId="0" borderId="0" xfId="0" applyFont="1"/>
    <xf numFmtId="1" fontId="0" fillId="0" borderId="2" xfId="0" applyNumberForma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0" xfId="0" applyNumberFormat="1"/>
    <xf numFmtId="1" fontId="19" fillId="0" borderId="20" xfId="0" applyNumberFormat="1" applyFont="1" applyBorder="1" applyAlignment="1">
      <alignment horizontal="center"/>
    </xf>
    <xf numFmtId="1" fontId="31" fillId="0" borderId="21" xfId="0" applyNumberFormat="1" applyFont="1" applyFill="1" applyBorder="1" applyAlignment="1">
      <alignment horizontal="center"/>
    </xf>
    <xf numFmtId="1" fontId="1" fillId="0" borderId="0" xfId="0" applyNumberFormat="1" applyFont="1"/>
    <xf numFmtId="0" fontId="2" fillId="0" borderId="0" xfId="0" applyFont="1"/>
    <xf numFmtId="49" fontId="18" fillId="0" borderId="0" xfId="0" applyNumberFormat="1" applyFont="1" applyBorder="1" applyAlignment="1">
      <alignment horizontal="center"/>
    </xf>
    <xf numFmtId="49" fontId="0" fillId="0" borderId="0" xfId="0" applyNumberFormat="1"/>
    <xf numFmtId="0" fontId="26" fillId="0" borderId="0" xfId="0" applyFont="1" applyBorder="1" applyAlignment="1">
      <alignment horizontal="center"/>
    </xf>
    <xf numFmtId="0" fontId="10" fillId="0" borderId="0" xfId="0" applyFont="1" applyBorder="1"/>
    <xf numFmtId="0" fontId="2" fillId="0" borderId="0" xfId="0" applyFont="1" applyAlignment="1">
      <alignment horizontal="center"/>
    </xf>
    <xf numFmtId="0" fontId="0" fillId="0" borderId="0" xfId="0" applyBorder="1"/>
    <xf numFmtId="49" fontId="21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9" fillId="0" borderId="0" xfId="0" applyFont="1" applyBorder="1"/>
    <xf numFmtId="49" fontId="24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0" fillId="0" borderId="0" xfId="0" applyNumberFormat="1" applyBorder="1"/>
    <xf numFmtId="1" fontId="19" fillId="0" borderId="0" xfId="0" applyNumberFormat="1" applyFont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5" fillId="0" borderId="0" xfId="0" applyFont="1" applyBorder="1"/>
    <xf numFmtId="1" fontId="21" fillId="7" borderId="7" xfId="0" quotePrefix="1" applyNumberFormat="1" applyFont="1" applyFill="1" applyBorder="1" applyAlignment="1">
      <alignment horizontal="center" vertical="center" wrapText="1"/>
    </xf>
    <xf numFmtId="1" fontId="21" fillId="7" borderId="2" xfId="0" applyNumberFormat="1" applyFont="1" applyFill="1" applyBorder="1" applyAlignment="1">
      <alignment horizontal="center" vertical="center" wrapText="1"/>
    </xf>
    <xf numFmtId="1" fontId="21" fillId="7" borderId="7" xfId="0" quotePrefix="1" applyNumberFormat="1" applyFont="1" applyFill="1" applyBorder="1" applyAlignment="1">
      <alignment horizontal="center" vertical="center" wrapText="1"/>
    </xf>
    <xf numFmtId="1" fontId="21" fillId="7" borderId="2" xfId="0" applyNumberFormat="1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6" fillId="0" borderId="9" xfId="0" applyFont="1" applyBorder="1" applyAlignment="1">
      <alignment horizontal="center" vertical="center"/>
    </xf>
    <xf numFmtId="1" fontId="1" fillId="7" borderId="7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 wrapText="1"/>
    </xf>
    <xf numFmtId="1" fontId="18" fillId="7" borderId="7" xfId="0" applyNumberFormat="1" applyFont="1" applyFill="1" applyBorder="1" applyAlignment="1">
      <alignment horizontal="center" vertical="center" wrapText="1"/>
    </xf>
    <xf numFmtId="1" fontId="18" fillId="7" borderId="2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vertical="center" wrapText="1"/>
    </xf>
    <xf numFmtId="1" fontId="1" fillId="7" borderId="8" xfId="0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1" fontId="19" fillId="7" borderId="7" xfId="0" applyNumberFormat="1" applyFont="1" applyFill="1" applyBorder="1" applyAlignment="1">
      <alignment horizontal="center" vertical="center" wrapText="1"/>
    </xf>
    <xf numFmtId="1" fontId="19" fillId="7" borderId="2" xfId="0" applyNumberFormat="1" applyFont="1" applyFill="1" applyBorder="1" applyAlignment="1">
      <alignment horizontal="center" vertical="center" wrapText="1"/>
    </xf>
    <xf numFmtId="1" fontId="21" fillId="7" borderId="7" xfId="0" applyNumberFormat="1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1" fontId="19" fillId="7" borderId="7" xfId="0" quotePrefix="1" applyNumberFormat="1" applyFont="1" applyFill="1" applyBorder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/>
    </xf>
    <xf numFmtId="49" fontId="24" fillId="0" borderId="2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24" fillId="0" borderId="13" xfId="0" applyFont="1" applyBorder="1" applyAlignment="1">
      <alignment horizontal="center"/>
    </xf>
    <xf numFmtId="49" fontId="21" fillId="0" borderId="14" xfId="0" applyNumberFormat="1" applyFont="1" applyBorder="1" applyAlignment="1">
      <alignment horizontal="center"/>
    </xf>
    <xf numFmtId="49" fontId="21" fillId="0" borderId="15" xfId="0" applyNumberFormat="1" applyFont="1" applyBorder="1" applyAlignment="1">
      <alignment horizontal="center"/>
    </xf>
    <xf numFmtId="49" fontId="24" fillId="0" borderId="19" xfId="0" applyNumberFormat="1" applyFont="1" applyBorder="1" applyAlignment="1">
      <alignment horizontal="center"/>
    </xf>
    <xf numFmtId="49" fontId="24" fillId="0" borderId="20" xfId="0" applyNumberFormat="1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60468466675"/>
          <c:y val="2.7647373462203555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278E-2"/>
          <c:y val="8.653667595171774E-2"/>
          <c:w val="0.86520508609222868"/>
          <c:h val="0.8217270194986106"/>
        </c:manualLayout>
      </c:layout>
      <c:bar3DChart>
        <c:barDir val="bar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PiramPoblDis2012!$F$51:$F$67</c:f>
              <c:numCache>
                <c:formatCode>0</c:formatCode>
                <c:ptCount val="17"/>
                <c:pt idx="0">
                  <c:v>4032.2078000000001</c:v>
                </c:pt>
                <c:pt idx="1">
                  <c:v>4489.7489999999998</c:v>
                </c:pt>
                <c:pt idx="2">
                  <c:v>4390.4807000000001</c:v>
                </c:pt>
                <c:pt idx="3">
                  <c:v>4247.3730999999998</c:v>
                </c:pt>
                <c:pt idx="4">
                  <c:v>3949.5682000000002</c:v>
                </c:pt>
                <c:pt idx="5">
                  <c:v>3388.7275</c:v>
                </c:pt>
                <c:pt idx="6">
                  <c:v>2930.6824000000001</c:v>
                </c:pt>
                <c:pt idx="7">
                  <c:v>2667.1426999999999</c:v>
                </c:pt>
                <c:pt idx="8">
                  <c:v>2310.8854000000001</c:v>
                </c:pt>
                <c:pt idx="9">
                  <c:v>2001.4908</c:v>
                </c:pt>
                <c:pt idx="10">
                  <c:v>1741.4784</c:v>
                </c:pt>
                <c:pt idx="11">
                  <c:v>1629.6126000000002</c:v>
                </c:pt>
                <c:pt idx="12">
                  <c:v>1414.4473</c:v>
                </c:pt>
                <c:pt idx="13">
                  <c:v>1258.2383</c:v>
                </c:pt>
                <c:pt idx="14">
                  <c:v>912.56290000000001</c:v>
                </c:pt>
                <c:pt idx="15">
                  <c:v>647.00760000000002</c:v>
                </c:pt>
                <c:pt idx="16">
                  <c:v>751.81880000000001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gapDepth val="0"/>
        <c:shape val="box"/>
        <c:axId val="63742720"/>
        <c:axId val="64197376"/>
        <c:axId val="0"/>
      </c:bar3DChart>
      <c:catAx>
        <c:axId val="63742720"/>
        <c:scaling>
          <c:orientation val="minMax"/>
        </c:scaling>
        <c:delete val="1"/>
        <c:axPos val="l"/>
        <c:majorTickMark val="out"/>
        <c:minorTickMark val="none"/>
        <c:tickLblPos val="none"/>
        <c:crossAx val="64197376"/>
        <c:crosses val="autoZero"/>
        <c:auto val="1"/>
        <c:lblAlgn val="ctr"/>
        <c:lblOffset val="100"/>
        <c:noMultiLvlLbl val="0"/>
      </c:catAx>
      <c:valAx>
        <c:axId val="6419737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742720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22778227537"/>
          <c:y val="1.4005696096498576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tx>
            <c:v>HOMBRES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PiramPoblDis2012!$E$347:$E$363</c:f>
              <c:numCache>
                <c:formatCode>0</c:formatCode>
                <c:ptCount val="17"/>
                <c:pt idx="0">
                  <c:v>-210.34639999999999</c:v>
                </c:pt>
                <c:pt idx="1">
                  <c:v>-225.72549999999998</c:v>
                </c:pt>
                <c:pt idx="2">
                  <c:v>-216.79569999999998</c:v>
                </c:pt>
                <c:pt idx="3">
                  <c:v>-198.44</c:v>
                </c:pt>
                <c:pt idx="4">
                  <c:v>-239.12019999999998</c:v>
                </c:pt>
                <c:pt idx="5">
                  <c:v>-173.13890000000001</c:v>
                </c:pt>
                <c:pt idx="6">
                  <c:v>-133.947</c:v>
                </c:pt>
                <c:pt idx="7">
                  <c:v>-124.52109999999999</c:v>
                </c:pt>
                <c:pt idx="8">
                  <c:v>-108.1498</c:v>
                </c:pt>
                <c:pt idx="9">
                  <c:v>-103.6849</c:v>
                </c:pt>
                <c:pt idx="10">
                  <c:v>-79.376000000000005</c:v>
                </c:pt>
                <c:pt idx="11">
                  <c:v>-87.313599999999994</c:v>
                </c:pt>
                <c:pt idx="12">
                  <c:v>-65.981300000000005</c:v>
                </c:pt>
                <c:pt idx="13">
                  <c:v>-81.856499999999997</c:v>
                </c:pt>
                <c:pt idx="14">
                  <c:v>-63.500799999999998</c:v>
                </c:pt>
                <c:pt idx="15">
                  <c:v>-34.230899999999998</c:v>
                </c:pt>
                <c:pt idx="16">
                  <c:v>-45.641199999999998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536896"/>
        <c:axId val="37538432"/>
        <c:axId val="0"/>
      </c:bar3DChart>
      <c:catAx>
        <c:axId val="37536896"/>
        <c:scaling>
          <c:orientation val="minMax"/>
        </c:scaling>
        <c:delete val="1"/>
        <c:axPos val="l"/>
        <c:majorTickMark val="out"/>
        <c:minorTickMark val="none"/>
        <c:tickLblPos val="none"/>
        <c:crossAx val="37538432"/>
        <c:crosses val="autoZero"/>
        <c:auto val="1"/>
        <c:lblAlgn val="ctr"/>
        <c:lblOffset val="100"/>
        <c:noMultiLvlLbl val="0"/>
      </c:catAx>
      <c:valAx>
        <c:axId val="375384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37536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55" r="0.7500000000000025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60468466675"/>
          <c:y val="2.7647373462203555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278E-2"/>
          <c:y val="8.653667595171774E-2"/>
          <c:w val="0.86520508609222868"/>
          <c:h val="0.8217270194986106"/>
        </c:manualLayout>
      </c:layout>
      <c:bar3DChart>
        <c:barDir val="bar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PiramPoblDis2012!$F$422:$F$438</c:f>
              <c:numCache>
                <c:formatCode>0</c:formatCode>
                <c:ptCount val="17"/>
                <c:pt idx="0">
                  <c:v>105.3151</c:v>
                </c:pt>
                <c:pt idx="1">
                  <c:v>90.198099999999997</c:v>
                </c:pt>
                <c:pt idx="2">
                  <c:v>82.639600000000002</c:v>
                </c:pt>
                <c:pt idx="3">
                  <c:v>122.4477</c:v>
                </c:pt>
                <c:pt idx="4">
                  <c:v>122.4477</c:v>
                </c:pt>
                <c:pt idx="5">
                  <c:v>103.29950000000001</c:v>
                </c:pt>
                <c:pt idx="6">
                  <c:v>86.166899999999998</c:v>
                </c:pt>
                <c:pt idx="7">
                  <c:v>73.0655</c:v>
                </c:pt>
                <c:pt idx="8">
                  <c:v>58.956299999999999</c:v>
                </c:pt>
                <c:pt idx="9">
                  <c:v>45.350999999999999</c:v>
                </c:pt>
                <c:pt idx="10">
                  <c:v>45.350999999999999</c:v>
                </c:pt>
                <c:pt idx="11">
                  <c:v>24.187200000000001</c:v>
                </c:pt>
                <c:pt idx="12">
                  <c:v>25.195</c:v>
                </c:pt>
                <c:pt idx="13">
                  <c:v>24.691100000000002</c:v>
                </c:pt>
                <c:pt idx="14">
                  <c:v>15.620900000000001</c:v>
                </c:pt>
                <c:pt idx="15">
                  <c:v>14.613100000000001</c:v>
                </c:pt>
                <c:pt idx="16">
                  <c:v>10.581900000000001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gapDepth val="0"/>
        <c:shape val="box"/>
        <c:axId val="37563392"/>
        <c:axId val="37569280"/>
        <c:axId val="0"/>
      </c:bar3DChart>
      <c:catAx>
        <c:axId val="37563392"/>
        <c:scaling>
          <c:orientation val="minMax"/>
        </c:scaling>
        <c:delete val="1"/>
        <c:axPos val="l"/>
        <c:majorTickMark val="out"/>
        <c:minorTickMark val="none"/>
        <c:tickLblPos val="none"/>
        <c:crossAx val="37569280"/>
        <c:crosses val="autoZero"/>
        <c:auto val="1"/>
        <c:lblAlgn val="ctr"/>
        <c:lblOffset val="100"/>
        <c:noMultiLvlLbl val="0"/>
      </c:catAx>
      <c:valAx>
        <c:axId val="3756928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563392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22778227537"/>
          <c:y val="1.4005696096498576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tx>
            <c:v>HOMBRES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PiramPoblDis2012!$E$422:$E$438</c:f>
              <c:numCache>
                <c:formatCode>0</c:formatCode>
                <c:ptCount val="17"/>
                <c:pt idx="0">
                  <c:v>-103.6849</c:v>
                </c:pt>
                <c:pt idx="1">
                  <c:v>-88.801900000000003</c:v>
                </c:pt>
                <c:pt idx="2">
                  <c:v>-81.360399999999998</c:v>
                </c:pt>
                <c:pt idx="3">
                  <c:v>-120.5523</c:v>
                </c:pt>
                <c:pt idx="4">
                  <c:v>-120.5523</c:v>
                </c:pt>
                <c:pt idx="5">
                  <c:v>-101.70049999999999</c:v>
                </c:pt>
                <c:pt idx="6">
                  <c:v>-84.833100000000002</c:v>
                </c:pt>
                <c:pt idx="7">
                  <c:v>-71.9345</c:v>
                </c:pt>
                <c:pt idx="8">
                  <c:v>-58.043700000000001</c:v>
                </c:pt>
                <c:pt idx="9">
                  <c:v>-44.649000000000001</c:v>
                </c:pt>
                <c:pt idx="10">
                  <c:v>-44.649000000000001</c:v>
                </c:pt>
                <c:pt idx="11">
                  <c:v>-23.812799999999999</c:v>
                </c:pt>
                <c:pt idx="12">
                  <c:v>-24.805</c:v>
                </c:pt>
                <c:pt idx="13">
                  <c:v>-24.308899999999998</c:v>
                </c:pt>
                <c:pt idx="14">
                  <c:v>-15.379099999999999</c:v>
                </c:pt>
                <c:pt idx="15">
                  <c:v>-14.386899999999999</c:v>
                </c:pt>
                <c:pt idx="16">
                  <c:v>-10.418099999999999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590528"/>
        <c:axId val="37592064"/>
        <c:axId val="0"/>
      </c:bar3DChart>
      <c:catAx>
        <c:axId val="37590528"/>
        <c:scaling>
          <c:orientation val="minMax"/>
        </c:scaling>
        <c:delete val="1"/>
        <c:axPos val="l"/>
        <c:majorTickMark val="out"/>
        <c:minorTickMark val="none"/>
        <c:tickLblPos val="none"/>
        <c:crossAx val="37592064"/>
        <c:crosses val="autoZero"/>
        <c:auto val="1"/>
        <c:lblAlgn val="ctr"/>
        <c:lblOffset val="100"/>
        <c:noMultiLvlLbl val="0"/>
      </c:catAx>
      <c:valAx>
        <c:axId val="375920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37590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55" r="0.7500000000000025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60468466675"/>
          <c:y val="2.7647373462203555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278E-2"/>
          <c:y val="8.653667595171774E-2"/>
          <c:w val="0.86520508609222868"/>
          <c:h val="0.8217270194986106"/>
        </c:manualLayout>
      </c:layout>
      <c:bar3DChart>
        <c:barDir val="bar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PiramPoblMR2012!$F$51:$F$67</c:f>
              <c:numCache>
                <c:formatCode>0</c:formatCode>
                <c:ptCount val="17"/>
                <c:pt idx="0">
                  <c:v>1407.8966</c:v>
                </c:pt>
                <c:pt idx="1">
                  <c:v>1640.1945000000001</c:v>
                </c:pt>
                <c:pt idx="2">
                  <c:v>1604.4176</c:v>
                </c:pt>
                <c:pt idx="3">
                  <c:v>1533.8715999999999</c:v>
                </c:pt>
                <c:pt idx="4">
                  <c:v>1397.3147000000001</c:v>
                </c:pt>
                <c:pt idx="5">
                  <c:v>1197.2664</c:v>
                </c:pt>
                <c:pt idx="6">
                  <c:v>1037.5300999999999</c:v>
                </c:pt>
                <c:pt idx="7">
                  <c:v>960.93730000000005</c:v>
                </c:pt>
                <c:pt idx="8">
                  <c:v>831.93889999999999</c:v>
                </c:pt>
                <c:pt idx="9">
                  <c:v>703.44439999999997</c:v>
                </c:pt>
                <c:pt idx="10">
                  <c:v>590.57079999999996</c:v>
                </c:pt>
                <c:pt idx="11">
                  <c:v>535.64570000000003</c:v>
                </c:pt>
                <c:pt idx="12">
                  <c:v>446.95929999999998</c:v>
                </c:pt>
                <c:pt idx="13">
                  <c:v>374.39769999999999</c:v>
                </c:pt>
                <c:pt idx="14">
                  <c:v>263.03579999999999</c:v>
                </c:pt>
                <c:pt idx="15">
                  <c:v>197.0249</c:v>
                </c:pt>
                <c:pt idx="16">
                  <c:v>218.6926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gapDepth val="0"/>
        <c:shape val="box"/>
        <c:axId val="38645760"/>
        <c:axId val="38647296"/>
        <c:axId val="0"/>
      </c:bar3DChart>
      <c:catAx>
        <c:axId val="38645760"/>
        <c:scaling>
          <c:orientation val="minMax"/>
        </c:scaling>
        <c:delete val="1"/>
        <c:axPos val="l"/>
        <c:majorTickMark val="out"/>
        <c:minorTickMark val="none"/>
        <c:tickLblPos val="none"/>
        <c:crossAx val="38647296"/>
        <c:crosses val="autoZero"/>
        <c:auto val="1"/>
        <c:lblAlgn val="ctr"/>
        <c:lblOffset val="100"/>
        <c:noMultiLvlLbl val="0"/>
      </c:catAx>
      <c:valAx>
        <c:axId val="3864729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45760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22778227537"/>
          <c:y val="1.4005696096498576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tx>
            <c:v>HOMBRES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PiramPoblMR2012!$E$51:$E$67</c:f>
              <c:numCache>
                <c:formatCode>0</c:formatCode>
                <c:ptCount val="17"/>
                <c:pt idx="0">
                  <c:v>-1386.1034</c:v>
                </c:pt>
                <c:pt idx="1">
                  <c:v>-1614.8054999999999</c:v>
                </c:pt>
                <c:pt idx="2">
                  <c:v>-1579.5824</c:v>
                </c:pt>
                <c:pt idx="3">
                  <c:v>-1510.1284000000001</c:v>
                </c:pt>
                <c:pt idx="4">
                  <c:v>-1375.6852999999999</c:v>
                </c:pt>
                <c:pt idx="5">
                  <c:v>-1178.7336</c:v>
                </c:pt>
                <c:pt idx="6">
                  <c:v>-1021.4698999999999</c:v>
                </c:pt>
                <c:pt idx="7">
                  <c:v>-946.06269999999995</c:v>
                </c:pt>
                <c:pt idx="8">
                  <c:v>-819.06110000000001</c:v>
                </c:pt>
                <c:pt idx="9">
                  <c:v>-692.55560000000003</c:v>
                </c:pt>
                <c:pt idx="10">
                  <c:v>-581.42920000000004</c:v>
                </c:pt>
                <c:pt idx="11">
                  <c:v>-527.35429999999997</c:v>
                </c:pt>
                <c:pt idx="12">
                  <c:v>-440.04070000000002</c:v>
                </c:pt>
                <c:pt idx="13">
                  <c:v>-368.60230000000001</c:v>
                </c:pt>
                <c:pt idx="14">
                  <c:v>-258.96420000000001</c:v>
                </c:pt>
                <c:pt idx="15">
                  <c:v>-193.9751</c:v>
                </c:pt>
                <c:pt idx="16">
                  <c:v>-215.3074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692736"/>
        <c:axId val="38694272"/>
        <c:axId val="0"/>
      </c:bar3DChart>
      <c:catAx>
        <c:axId val="38692736"/>
        <c:scaling>
          <c:orientation val="minMax"/>
        </c:scaling>
        <c:delete val="1"/>
        <c:axPos val="l"/>
        <c:majorTickMark val="out"/>
        <c:minorTickMark val="none"/>
        <c:tickLblPos val="none"/>
        <c:crossAx val="38694272"/>
        <c:crosses val="autoZero"/>
        <c:auto val="1"/>
        <c:lblAlgn val="ctr"/>
        <c:lblOffset val="100"/>
        <c:noMultiLvlLbl val="0"/>
      </c:catAx>
      <c:valAx>
        <c:axId val="386942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38692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55" r="0.7500000000000025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60468466675"/>
          <c:y val="2.7647373462203555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278E-2"/>
          <c:y val="8.653667595171774E-2"/>
          <c:w val="0.86520508609222868"/>
          <c:h val="0.8217270194986106"/>
        </c:manualLayout>
      </c:layout>
      <c:bar3DChart>
        <c:barDir val="bar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PiramPoblMR2012!$F$125:$F$141</c:f>
              <c:numCache>
                <c:formatCode>0</c:formatCode>
                <c:ptCount val="17"/>
                <c:pt idx="0">
                  <c:v>1407.8966</c:v>
                </c:pt>
                <c:pt idx="1">
                  <c:v>1640.1945000000001</c:v>
                </c:pt>
                <c:pt idx="2">
                  <c:v>1604.4176</c:v>
                </c:pt>
                <c:pt idx="3">
                  <c:v>1533.8715999999999</c:v>
                </c:pt>
                <c:pt idx="4">
                  <c:v>1397.3147000000001</c:v>
                </c:pt>
                <c:pt idx="5">
                  <c:v>1197.2664</c:v>
                </c:pt>
                <c:pt idx="6">
                  <c:v>1037.5300999999999</c:v>
                </c:pt>
                <c:pt idx="7">
                  <c:v>960.93730000000005</c:v>
                </c:pt>
                <c:pt idx="8">
                  <c:v>831.93889999999999</c:v>
                </c:pt>
                <c:pt idx="9">
                  <c:v>703.44439999999997</c:v>
                </c:pt>
                <c:pt idx="10">
                  <c:v>590.57079999999996</c:v>
                </c:pt>
                <c:pt idx="11">
                  <c:v>535.64570000000003</c:v>
                </c:pt>
                <c:pt idx="12">
                  <c:v>446.95929999999998</c:v>
                </c:pt>
                <c:pt idx="13">
                  <c:v>374.39769999999999</c:v>
                </c:pt>
                <c:pt idx="14">
                  <c:v>263.03579999999999</c:v>
                </c:pt>
                <c:pt idx="15">
                  <c:v>197.0249</c:v>
                </c:pt>
                <c:pt idx="16">
                  <c:v>218.6926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gapDepth val="0"/>
        <c:shape val="box"/>
        <c:axId val="39514112"/>
        <c:axId val="39515648"/>
        <c:axId val="0"/>
      </c:bar3DChart>
      <c:catAx>
        <c:axId val="39514112"/>
        <c:scaling>
          <c:orientation val="minMax"/>
        </c:scaling>
        <c:delete val="1"/>
        <c:axPos val="l"/>
        <c:majorTickMark val="out"/>
        <c:minorTickMark val="none"/>
        <c:tickLblPos val="none"/>
        <c:crossAx val="39515648"/>
        <c:crosses val="autoZero"/>
        <c:auto val="1"/>
        <c:lblAlgn val="ctr"/>
        <c:lblOffset val="100"/>
        <c:noMultiLvlLbl val="0"/>
      </c:catAx>
      <c:valAx>
        <c:axId val="3951564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514112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22778227537"/>
          <c:y val="1.4005696096498576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tx>
            <c:v>HOMBRES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PiramPoblMR2012!$E$125:$E$141</c:f>
              <c:numCache>
                <c:formatCode>0</c:formatCode>
                <c:ptCount val="17"/>
                <c:pt idx="0">
                  <c:v>-1386.1034</c:v>
                </c:pt>
                <c:pt idx="1">
                  <c:v>-1614.8054999999999</c:v>
                </c:pt>
                <c:pt idx="2">
                  <c:v>-1579.5824</c:v>
                </c:pt>
                <c:pt idx="3">
                  <c:v>-1510.1284000000001</c:v>
                </c:pt>
                <c:pt idx="4">
                  <c:v>-1375.6852999999999</c:v>
                </c:pt>
                <c:pt idx="5">
                  <c:v>-1178.7336</c:v>
                </c:pt>
                <c:pt idx="6">
                  <c:v>-1021.4698999999999</c:v>
                </c:pt>
                <c:pt idx="7">
                  <c:v>-946.06269999999995</c:v>
                </c:pt>
                <c:pt idx="8">
                  <c:v>-819.06110000000001</c:v>
                </c:pt>
                <c:pt idx="9">
                  <c:v>-692.55560000000003</c:v>
                </c:pt>
                <c:pt idx="10">
                  <c:v>-581.42920000000004</c:v>
                </c:pt>
                <c:pt idx="11">
                  <c:v>-527.35429999999997</c:v>
                </c:pt>
                <c:pt idx="12">
                  <c:v>-440.04070000000002</c:v>
                </c:pt>
                <c:pt idx="13">
                  <c:v>-368.60230000000001</c:v>
                </c:pt>
                <c:pt idx="14">
                  <c:v>-258.96420000000001</c:v>
                </c:pt>
                <c:pt idx="15">
                  <c:v>-193.9751</c:v>
                </c:pt>
                <c:pt idx="16">
                  <c:v>-215.3074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78304"/>
        <c:axId val="40979840"/>
        <c:axId val="0"/>
      </c:bar3DChart>
      <c:catAx>
        <c:axId val="40978304"/>
        <c:scaling>
          <c:orientation val="minMax"/>
        </c:scaling>
        <c:delete val="1"/>
        <c:axPos val="l"/>
        <c:majorTickMark val="out"/>
        <c:minorTickMark val="none"/>
        <c:tickLblPos val="none"/>
        <c:crossAx val="40979840"/>
        <c:crosses val="autoZero"/>
        <c:auto val="1"/>
        <c:lblAlgn val="ctr"/>
        <c:lblOffset val="100"/>
        <c:noMultiLvlLbl val="0"/>
      </c:catAx>
      <c:valAx>
        <c:axId val="409798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40978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55" r="0.7500000000000025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60468466675"/>
          <c:y val="2.7647373462203555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278E-2"/>
          <c:y val="8.653667595171774E-2"/>
          <c:w val="0.86520508609222868"/>
          <c:h val="0.8217270194986106"/>
        </c:manualLayout>
      </c:layout>
      <c:bar3DChart>
        <c:barDir val="bar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PiramPoblMR2012!$F$199:$F$215</c:f>
              <c:numCache>
                <c:formatCode>0</c:formatCode>
                <c:ptCount val="17"/>
                <c:pt idx="0">
                  <c:v>475.6816</c:v>
                </c:pt>
                <c:pt idx="1">
                  <c:v>555.29780000000005</c:v>
                </c:pt>
                <c:pt idx="2">
                  <c:v>541.18860000000006</c:v>
                </c:pt>
                <c:pt idx="3">
                  <c:v>516.49750000000006</c:v>
                </c:pt>
                <c:pt idx="4">
                  <c:v>471.65039999999999</c:v>
                </c:pt>
                <c:pt idx="5">
                  <c:v>404.12780000000004</c:v>
                </c:pt>
                <c:pt idx="6">
                  <c:v>351.2183</c:v>
                </c:pt>
                <c:pt idx="7">
                  <c:v>324.0077</c:v>
                </c:pt>
                <c:pt idx="8">
                  <c:v>281.17619999999999</c:v>
                </c:pt>
                <c:pt idx="9">
                  <c:v>237.33690000000001</c:v>
                </c:pt>
                <c:pt idx="10">
                  <c:v>199.04050000000001</c:v>
                </c:pt>
                <c:pt idx="11">
                  <c:v>181.404</c:v>
                </c:pt>
                <c:pt idx="12">
                  <c:v>151.6739</c:v>
                </c:pt>
                <c:pt idx="13">
                  <c:v>125.97500000000001</c:v>
                </c:pt>
                <c:pt idx="14">
                  <c:v>88.686400000000006</c:v>
                </c:pt>
                <c:pt idx="15">
                  <c:v>67.018699999999995</c:v>
                </c:pt>
                <c:pt idx="16">
                  <c:v>74.073300000000003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gapDepth val="0"/>
        <c:shape val="box"/>
        <c:axId val="41009152"/>
        <c:axId val="41010688"/>
        <c:axId val="0"/>
      </c:bar3DChart>
      <c:catAx>
        <c:axId val="41009152"/>
        <c:scaling>
          <c:orientation val="minMax"/>
        </c:scaling>
        <c:delete val="1"/>
        <c:axPos val="l"/>
        <c:majorTickMark val="out"/>
        <c:minorTickMark val="none"/>
        <c:tickLblPos val="none"/>
        <c:crossAx val="41010688"/>
        <c:crosses val="autoZero"/>
        <c:auto val="1"/>
        <c:lblAlgn val="ctr"/>
        <c:lblOffset val="100"/>
        <c:noMultiLvlLbl val="0"/>
      </c:catAx>
      <c:valAx>
        <c:axId val="4101068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009152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22778227537"/>
          <c:y val="1.4005696096498576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tx>
            <c:v>HOMBRES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PiramPoblMR2012!$E$199:$E$215</c:f>
              <c:numCache>
                <c:formatCode>0</c:formatCode>
                <c:ptCount val="17"/>
                <c:pt idx="0">
                  <c:v>-468.3184</c:v>
                </c:pt>
                <c:pt idx="1">
                  <c:v>-546.70219999999995</c:v>
                </c:pt>
                <c:pt idx="2">
                  <c:v>-532.81139999999994</c:v>
                </c:pt>
                <c:pt idx="3">
                  <c:v>-508.5025</c:v>
                </c:pt>
                <c:pt idx="4">
                  <c:v>-464.34960000000001</c:v>
                </c:pt>
                <c:pt idx="5">
                  <c:v>-397.87219999999996</c:v>
                </c:pt>
                <c:pt idx="6">
                  <c:v>-345.7817</c:v>
                </c:pt>
                <c:pt idx="7">
                  <c:v>-318.9923</c:v>
                </c:pt>
                <c:pt idx="8">
                  <c:v>-276.82380000000001</c:v>
                </c:pt>
                <c:pt idx="9">
                  <c:v>-233.66309999999999</c:v>
                </c:pt>
                <c:pt idx="10">
                  <c:v>-195.95949999999999</c:v>
                </c:pt>
                <c:pt idx="11">
                  <c:v>-178.596</c:v>
                </c:pt>
                <c:pt idx="12">
                  <c:v>-149.3261</c:v>
                </c:pt>
                <c:pt idx="13">
                  <c:v>-124.02499999999999</c:v>
                </c:pt>
                <c:pt idx="14">
                  <c:v>-87.313599999999994</c:v>
                </c:pt>
                <c:pt idx="15">
                  <c:v>-65.981300000000005</c:v>
                </c:pt>
                <c:pt idx="16">
                  <c:v>-72.926699999999997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215488"/>
        <c:axId val="63217024"/>
        <c:axId val="0"/>
      </c:bar3DChart>
      <c:catAx>
        <c:axId val="63215488"/>
        <c:scaling>
          <c:orientation val="minMax"/>
        </c:scaling>
        <c:delete val="1"/>
        <c:axPos val="l"/>
        <c:majorTickMark val="out"/>
        <c:minorTickMark val="none"/>
        <c:tickLblPos val="none"/>
        <c:crossAx val="63217024"/>
        <c:crosses val="autoZero"/>
        <c:auto val="1"/>
        <c:lblAlgn val="ctr"/>
        <c:lblOffset val="100"/>
        <c:noMultiLvlLbl val="0"/>
      </c:catAx>
      <c:valAx>
        <c:axId val="632170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63215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55" r="0.7500000000000025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60468466675"/>
          <c:y val="2.7647373462203555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278E-2"/>
          <c:y val="8.653667595171774E-2"/>
          <c:w val="0.86520508609222868"/>
          <c:h val="0.8217270194986106"/>
        </c:manualLayout>
      </c:layout>
      <c:bar3DChart>
        <c:barDir val="bar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PiramPoblMR2012!$F$273:$F$289</c:f>
              <c:numCache>
                <c:formatCode>0</c:formatCode>
                <c:ptCount val="17"/>
                <c:pt idx="0">
                  <c:v>617.78139999999996</c:v>
                </c:pt>
                <c:pt idx="1">
                  <c:v>720.577</c:v>
                </c:pt>
                <c:pt idx="2">
                  <c:v>699.41320000000007</c:v>
                </c:pt>
                <c:pt idx="3">
                  <c:v>672.20260000000007</c:v>
                </c:pt>
                <c:pt idx="4">
                  <c:v>611.23070000000007</c:v>
                </c:pt>
                <c:pt idx="5">
                  <c:v>524.55989999999997</c:v>
                </c:pt>
                <c:pt idx="6">
                  <c:v>454.01390000000004</c:v>
                </c:pt>
                <c:pt idx="7">
                  <c:v>420.75650000000002</c:v>
                </c:pt>
                <c:pt idx="8">
                  <c:v>363.81580000000002</c:v>
                </c:pt>
                <c:pt idx="9">
                  <c:v>308.38679999999999</c:v>
                </c:pt>
                <c:pt idx="10">
                  <c:v>258.50069999999999</c:v>
                </c:pt>
                <c:pt idx="11">
                  <c:v>235.8252</c:v>
                </c:pt>
                <c:pt idx="12">
                  <c:v>197.0249</c:v>
                </c:pt>
                <c:pt idx="13">
                  <c:v>164.2714</c:v>
                </c:pt>
                <c:pt idx="14">
                  <c:v>115.3931</c:v>
                </c:pt>
                <c:pt idx="15">
                  <c:v>87.174700000000001</c:v>
                </c:pt>
                <c:pt idx="16">
                  <c:v>96.748800000000003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gapDepth val="0"/>
        <c:shape val="box"/>
        <c:axId val="63709184"/>
        <c:axId val="63710720"/>
        <c:axId val="0"/>
      </c:bar3DChart>
      <c:catAx>
        <c:axId val="63709184"/>
        <c:scaling>
          <c:orientation val="minMax"/>
        </c:scaling>
        <c:delete val="1"/>
        <c:axPos val="l"/>
        <c:majorTickMark val="out"/>
        <c:minorTickMark val="none"/>
        <c:tickLblPos val="none"/>
        <c:crossAx val="63710720"/>
        <c:crosses val="autoZero"/>
        <c:auto val="1"/>
        <c:lblAlgn val="ctr"/>
        <c:lblOffset val="100"/>
        <c:noMultiLvlLbl val="0"/>
      </c:catAx>
      <c:valAx>
        <c:axId val="6371072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709184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22778227537"/>
          <c:y val="1.4005696096498576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tx>
            <c:v>HOMBRES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PiramPoblDis2012!$E$51:$E$67</c:f>
              <c:numCache>
                <c:formatCode>0</c:formatCode>
                <c:ptCount val="17"/>
                <c:pt idx="0">
                  <c:v>-3969.7921999999999</c:v>
                </c:pt>
                <c:pt idx="1">
                  <c:v>-4420.2510000000002</c:v>
                </c:pt>
                <c:pt idx="2">
                  <c:v>-4322.5192999999999</c:v>
                </c:pt>
                <c:pt idx="3">
                  <c:v>-4181.6269000000002</c:v>
                </c:pt>
                <c:pt idx="4">
                  <c:v>-3888.4317999999998</c:v>
                </c:pt>
                <c:pt idx="5">
                  <c:v>-3336.2725</c:v>
                </c:pt>
                <c:pt idx="6">
                  <c:v>-2885.3175999999999</c:v>
                </c:pt>
                <c:pt idx="7">
                  <c:v>-2625.8573000000001</c:v>
                </c:pt>
                <c:pt idx="8">
                  <c:v>-2275.1145999999999</c:v>
                </c:pt>
                <c:pt idx="9">
                  <c:v>-1970.5092</c:v>
                </c:pt>
                <c:pt idx="10">
                  <c:v>-1714.5216</c:v>
                </c:pt>
                <c:pt idx="11">
                  <c:v>-1604.3873999999998</c:v>
                </c:pt>
                <c:pt idx="12">
                  <c:v>-1392.5527</c:v>
                </c:pt>
                <c:pt idx="13">
                  <c:v>-1238.7617</c:v>
                </c:pt>
                <c:pt idx="14">
                  <c:v>-898.43709999999999</c:v>
                </c:pt>
                <c:pt idx="15">
                  <c:v>-636.99239999999998</c:v>
                </c:pt>
                <c:pt idx="16">
                  <c:v>-740.18119999999999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315712"/>
        <c:axId val="37317248"/>
        <c:axId val="0"/>
      </c:bar3DChart>
      <c:catAx>
        <c:axId val="37315712"/>
        <c:scaling>
          <c:orientation val="minMax"/>
        </c:scaling>
        <c:delete val="1"/>
        <c:axPos val="l"/>
        <c:majorTickMark val="out"/>
        <c:minorTickMark val="none"/>
        <c:tickLblPos val="none"/>
        <c:crossAx val="37317248"/>
        <c:crosses val="autoZero"/>
        <c:auto val="1"/>
        <c:lblAlgn val="ctr"/>
        <c:lblOffset val="100"/>
        <c:noMultiLvlLbl val="0"/>
      </c:catAx>
      <c:valAx>
        <c:axId val="373172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37315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55" r="0.7500000000000025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22778227537"/>
          <c:y val="1.4005696096498576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tx>
            <c:v>HOMBRES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PiramPoblMR2012!$E$273:$E$289</c:f>
              <c:numCache>
                <c:formatCode>0</c:formatCode>
                <c:ptCount val="17"/>
                <c:pt idx="0">
                  <c:v>-608.21860000000004</c:v>
                </c:pt>
                <c:pt idx="1">
                  <c:v>-709.423</c:v>
                </c:pt>
                <c:pt idx="2">
                  <c:v>-688.58679999999993</c:v>
                </c:pt>
                <c:pt idx="3">
                  <c:v>-661.79739999999993</c:v>
                </c:pt>
                <c:pt idx="4">
                  <c:v>-601.76929999999993</c:v>
                </c:pt>
                <c:pt idx="5">
                  <c:v>-516.44010000000003</c:v>
                </c:pt>
                <c:pt idx="6">
                  <c:v>-446.98609999999996</c:v>
                </c:pt>
                <c:pt idx="7">
                  <c:v>-414.24349999999998</c:v>
                </c:pt>
                <c:pt idx="8">
                  <c:v>-358.18419999999998</c:v>
                </c:pt>
                <c:pt idx="9">
                  <c:v>-303.61320000000001</c:v>
                </c:pt>
                <c:pt idx="10">
                  <c:v>-254.49930000000001</c:v>
                </c:pt>
                <c:pt idx="11">
                  <c:v>-232.1748</c:v>
                </c:pt>
                <c:pt idx="12">
                  <c:v>-193.9751</c:v>
                </c:pt>
                <c:pt idx="13">
                  <c:v>-161.7286</c:v>
                </c:pt>
                <c:pt idx="14">
                  <c:v>-113.6069</c:v>
                </c:pt>
                <c:pt idx="15">
                  <c:v>-85.825299999999999</c:v>
                </c:pt>
                <c:pt idx="16">
                  <c:v>-95.251199999999997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731584"/>
        <c:axId val="63733120"/>
        <c:axId val="0"/>
      </c:bar3DChart>
      <c:catAx>
        <c:axId val="63731584"/>
        <c:scaling>
          <c:orientation val="minMax"/>
        </c:scaling>
        <c:delete val="1"/>
        <c:axPos val="l"/>
        <c:majorTickMark val="out"/>
        <c:minorTickMark val="none"/>
        <c:tickLblPos val="none"/>
        <c:crossAx val="63733120"/>
        <c:crosses val="autoZero"/>
        <c:auto val="1"/>
        <c:lblAlgn val="ctr"/>
        <c:lblOffset val="100"/>
        <c:noMultiLvlLbl val="0"/>
      </c:catAx>
      <c:valAx>
        <c:axId val="637331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63731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55" r="0.7500000000000025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60468466675"/>
          <c:y val="2.7647373462203555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278E-2"/>
          <c:y val="8.653667595171774E-2"/>
          <c:w val="0.86520508609222868"/>
          <c:h val="0.8217270194986106"/>
        </c:manualLayout>
      </c:layout>
      <c:bar3DChart>
        <c:barDir val="bar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PiramPoblMR2012!$F$347:$F$363</c:f>
              <c:numCache>
                <c:formatCode>0</c:formatCode>
                <c:ptCount val="17"/>
                <c:pt idx="0">
                  <c:v>573.43820000000005</c:v>
                </c:pt>
                <c:pt idx="1">
                  <c:v>635.41790000000003</c:v>
                </c:pt>
                <c:pt idx="2">
                  <c:v>675.226</c:v>
                </c:pt>
                <c:pt idx="3">
                  <c:v>605.18389999999999</c:v>
                </c:pt>
                <c:pt idx="4">
                  <c:v>496.84540000000004</c:v>
                </c:pt>
                <c:pt idx="5">
                  <c:v>445.95150000000001</c:v>
                </c:pt>
                <c:pt idx="6">
                  <c:v>406.64730000000003</c:v>
                </c:pt>
                <c:pt idx="7">
                  <c:v>376.91720000000004</c:v>
                </c:pt>
                <c:pt idx="8">
                  <c:v>329.55060000000003</c:v>
                </c:pt>
                <c:pt idx="9">
                  <c:v>325.01550000000003</c:v>
                </c:pt>
                <c:pt idx="10">
                  <c:v>324.51159999999999</c:v>
                </c:pt>
                <c:pt idx="11">
                  <c:v>349.20269999999999</c:v>
                </c:pt>
                <c:pt idx="12">
                  <c:v>354.24170000000004</c:v>
                </c:pt>
                <c:pt idx="13">
                  <c:v>324.0077</c:v>
                </c:pt>
                <c:pt idx="14">
                  <c:v>240.3603</c:v>
                </c:pt>
                <c:pt idx="15">
                  <c:v>165.78310000000002</c:v>
                </c:pt>
                <c:pt idx="16">
                  <c:v>212.14189999999999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gapDepth val="0"/>
        <c:shape val="box"/>
        <c:axId val="63787008"/>
        <c:axId val="63788544"/>
        <c:axId val="0"/>
      </c:bar3DChart>
      <c:catAx>
        <c:axId val="63787008"/>
        <c:scaling>
          <c:orientation val="minMax"/>
        </c:scaling>
        <c:delete val="1"/>
        <c:axPos val="l"/>
        <c:majorTickMark val="out"/>
        <c:minorTickMark val="none"/>
        <c:tickLblPos val="none"/>
        <c:crossAx val="63788544"/>
        <c:crosses val="autoZero"/>
        <c:auto val="1"/>
        <c:lblAlgn val="ctr"/>
        <c:lblOffset val="100"/>
        <c:noMultiLvlLbl val="0"/>
      </c:catAx>
      <c:valAx>
        <c:axId val="6378854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787008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22778227537"/>
          <c:y val="1.4005696096498576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tx>
            <c:v>HOMBRES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PiramPoblMR2012!$E$347:$E$363</c:f>
              <c:numCache>
                <c:formatCode>0</c:formatCode>
                <c:ptCount val="17"/>
                <c:pt idx="0">
                  <c:v>-564.56179999999995</c:v>
                </c:pt>
                <c:pt idx="1">
                  <c:v>-625.58209999999997</c:v>
                </c:pt>
                <c:pt idx="2">
                  <c:v>-664.774</c:v>
                </c:pt>
                <c:pt idx="3">
                  <c:v>-595.81610000000001</c:v>
                </c:pt>
                <c:pt idx="4">
                  <c:v>-489.15459999999996</c:v>
                </c:pt>
                <c:pt idx="5">
                  <c:v>-439.04849999999999</c:v>
                </c:pt>
                <c:pt idx="6">
                  <c:v>-400.35269999999997</c:v>
                </c:pt>
                <c:pt idx="7">
                  <c:v>-371.08279999999996</c:v>
                </c:pt>
                <c:pt idx="8">
                  <c:v>-324.44939999999997</c:v>
                </c:pt>
                <c:pt idx="9">
                  <c:v>-319.98449999999997</c:v>
                </c:pt>
                <c:pt idx="10">
                  <c:v>-319.48840000000001</c:v>
                </c:pt>
                <c:pt idx="11">
                  <c:v>-343.79730000000001</c:v>
                </c:pt>
                <c:pt idx="12">
                  <c:v>-348.75829999999996</c:v>
                </c:pt>
                <c:pt idx="13">
                  <c:v>-318.9923</c:v>
                </c:pt>
                <c:pt idx="14">
                  <c:v>-236.6397</c:v>
                </c:pt>
                <c:pt idx="15">
                  <c:v>-163.21689999999998</c:v>
                </c:pt>
                <c:pt idx="16">
                  <c:v>-208.85810000000001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817600"/>
        <c:axId val="63819136"/>
        <c:axId val="0"/>
      </c:bar3DChart>
      <c:catAx>
        <c:axId val="63817600"/>
        <c:scaling>
          <c:orientation val="minMax"/>
        </c:scaling>
        <c:delete val="1"/>
        <c:axPos val="l"/>
        <c:majorTickMark val="out"/>
        <c:minorTickMark val="none"/>
        <c:tickLblPos val="none"/>
        <c:crossAx val="63819136"/>
        <c:crosses val="autoZero"/>
        <c:auto val="1"/>
        <c:lblAlgn val="ctr"/>
        <c:lblOffset val="100"/>
        <c:noMultiLvlLbl val="0"/>
      </c:catAx>
      <c:valAx>
        <c:axId val="638191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638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55" r="0.7500000000000025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60468466675"/>
          <c:y val="2.7647373462203555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278E-2"/>
          <c:y val="8.653667595171774E-2"/>
          <c:w val="0.86520508609222868"/>
          <c:h val="0.8217270194986106"/>
        </c:manualLayout>
      </c:layout>
      <c:bar3DChart>
        <c:barDir val="bar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PiramPoblMR2012!$F$422:$F$438</c:f>
              <c:numCache>
                <c:formatCode>0</c:formatCode>
                <c:ptCount val="17"/>
                <c:pt idx="0">
                  <c:v>733.17449999999997</c:v>
                </c:pt>
                <c:pt idx="1">
                  <c:v>677.24160000000006</c:v>
                </c:pt>
                <c:pt idx="2">
                  <c:v>617.27750000000003</c:v>
                </c:pt>
                <c:pt idx="3">
                  <c:v>676.73770000000002</c:v>
                </c:pt>
                <c:pt idx="4">
                  <c:v>750.81100000000004</c:v>
                </c:pt>
                <c:pt idx="5">
                  <c:v>626.85159999999996</c:v>
                </c:pt>
                <c:pt idx="6">
                  <c:v>516.49750000000006</c:v>
                </c:pt>
                <c:pt idx="7">
                  <c:v>432.8501</c:v>
                </c:pt>
                <c:pt idx="8">
                  <c:v>372.38210000000004</c:v>
                </c:pt>
                <c:pt idx="9">
                  <c:v>315.44139999999999</c:v>
                </c:pt>
                <c:pt idx="10">
                  <c:v>275.12940000000003</c:v>
                </c:pt>
                <c:pt idx="11">
                  <c:v>242.3759</c:v>
                </c:pt>
                <c:pt idx="12">
                  <c:v>193.49760000000001</c:v>
                </c:pt>
                <c:pt idx="13">
                  <c:v>209.6224</c:v>
                </c:pt>
                <c:pt idx="14">
                  <c:v>163.2636</c:v>
                </c:pt>
                <c:pt idx="15">
                  <c:v>98.260500000000008</c:v>
                </c:pt>
                <c:pt idx="16">
                  <c:v>114.8892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gapDepth val="0"/>
        <c:shape val="box"/>
        <c:axId val="63983616"/>
        <c:axId val="63985152"/>
        <c:axId val="0"/>
      </c:bar3DChart>
      <c:catAx>
        <c:axId val="63983616"/>
        <c:scaling>
          <c:orientation val="minMax"/>
        </c:scaling>
        <c:delete val="1"/>
        <c:axPos val="l"/>
        <c:majorTickMark val="out"/>
        <c:minorTickMark val="none"/>
        <c:tickLblPos val="none"/>
        <c:crossAx val="63985152"/>
        <c:crosses val="autoZero"/>
        <c:auto val="1"/>
        <c:lblAlgn val="ctr"/>
        <c:lblOffset val="100"/>
        <c:noMultiLvlLbl val="0"/>
      </c:catAx>
      <c:valAx>
        <c:axId val="6398515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983616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22778227537"/>
          <c:y val="1.4005696096498576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tx>
            <c:v>HOMBRES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PiramPoblMR2012!$E$422:$E$438</c:f>
              <c:numCache>
                <c:formatCode>0</c:formatCode>
                <c:ptCount val="17"/>
                <c:pt idx="0">
                  <c:v>-721.82550000000003</c:v>
                </c:pt>
                <c:pt idx="1">
                  <c:v>-666.75839999999994</c:v>
                </c:pt>
                <c:pt idx="2">
                  <c:v>-607.72249999999997</c:v>
                </c:pt>
                <c:pt idx="3">
                  <c:v>-666.26229999999998</c:v>
                </c:pt>
                <c:pt idx="4">
                  <c:v>-739.18899999999996</c:v>
                </c:pt>
                <c:pt idx="5">
                  <c:v>-617.14840000000004</c:v>
                </c:pt>
                <c:pt idx="6">
                  <c:v>-508.5025</c:v>
                </c:pt>
                <c:pt idx="7">
                  <c:v>-426.1499</c:v>
                </c:pt>
                <c:pt idx="8">
                  <c:v>-366.61789999999996</c:v>
                </c:pt>
                <c:pt idx="9">
                  <c:v>-310.55860000000001</c:v>
                </c:pt>
                <c:pt idx="10">
                  <c:v>-270.87059999999997</c:v>
                </c:pt>
                <c:pt idx="11">
                  <c:v>-238.6241</c:v>
                </c:pt>
                <c:pt idx="12">
                  <c:v>-190.50239999999999</c:v>
                </c:pt>
                <c:pt idx="13">
                  <c:v>-206.3776</c:v>
                </c:pt>
                <c:pt idx="14">
                  <c:v>-160.7364</c:v>
                </c:pt>
                <c:pt idx="15">
                  <c:v>-96.739499999999992</c:v>
                </c:pt>
                <c:pt idx="16">
                  <c:v>-113.1108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170240"/>
        <c:axId val="64184320"/>
        <c:axId val="0"/>
      </c:bar3DChart>
      <c:catAx>
        <c:axId val="64170240"/>
        <c:scaling>
          <c:orientation val="minMax"/>
        </c:scaling>
        <c:delete val="1"/>
        <c:axPos val="l"/>
        <c:majorTickMark val="out"/>
        <c:minorTickMark val="none"/>
        <c:tickLblPos val="none"/>
        <c:crossAx val="64184320"/>
        <c:crosses val="autoZero"/>
        <c:auto val="1"/>
        <c:lblAlgn val="ctr"/>
        <c:lblOffset val="100"/>
        <c:noMultiLvlLbl val="0"/>
      </c:catAx>
      <c:valAx>
        <c:axId val="641843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64170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55" r="0.7500000000000025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60468466675"/>
          <c:y val="2.7647373462203555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278E-2"/>
          <c:y val="8.653667595171774E-2"/>
          <c:w val="0.86520508609222868"/>
          <c:h val="0.8217270194986106"/>
        </c:manualLayout>
      </c:layout>
      <c:bar3DChart>
        <c:barDir val="bar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PiramPoblDis2012!$F$125:$F$141</c:f>
              <c:numCache>
                <c:formatCode>0</c:formatCode>
                <c:ptCount val="17"/>
                <c:pt idx="0">
                  <c:v>2725.5951</c:v>
                </c:pt>
                <c:pt idx="1">
                  <c:v>3177.0895</c:v>
                </c:pt>
                <c:pt idx="2">
                  <c:v>3097.9772000000003</c:v>
                </c:pt>
                <c:pt idx="3">
                  <c:v>2965.4515000000001</c:v>
                </c:pt>
                <c:pt idx="4">
                  <c:v>2701.9117999999999</c:v>
                </c:pt>
                <c:pt idx="5">
                  <c:v>2315.9243999999999</c:v>
                </c:pt>
                <c:pt idx="6">
                  <c:v>2007.5376000000001</c:v>
                </c:pt>
                <c:pt idx="7">
                  <c:v>1857.3754000000001</c:v>
                </c:pt>
                <c:pt idx="8">
                  <c:v>1608.9527</c:v>
                </c:pt>
                <c:pt idx="9">
                  <c:v>1361.0339000000001</c:v>
                </c:pt>
                <c:pt idx="10">
                  <c:v>1141.8374000000001</c:v>
                </c:pt>
                <c:pt idx="11">
                  <c:v>1038.0340000000001</c:v>
                </c:pt>
                <c:pt idx="12">
                  <c:v>866.70799999999997</c:v>
                </c:pt>
                <c:pt idx="13">
                  <c:v>724.60820000000001</c:v>
                </c:pt>
                <c:pt idx="14">
                  <c:v>508.93900000000002</c:v>
                </c:pt>
                <c:pt idx="15">
                  <c:v>382.964</c:v>
                </c:pt>
                <c:pt idx="16">
                  <c:v>424.78770000000003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gapDepth val="0"/>
        <c:shape val="box"/>
        <c:axId val="37338112"/>
        <c:axId val="37339904"/>
        <c:axId val="0"/>
      </c:bar3DChart>
      <c:catAx>
        <c:axId val="37338112"/>
        <c:scaling>
          <c:orientation val="minMax"/>
        </c:scaling>
        <c:delete val="1"/>
        <c:axPos val="l"/>
        <c:majorTickMark val="out"/>
        <c:minorTickMark val="none"/>
        <c:tickLblPos val="none"/>
        <c:crossAx val="37339904"/>
        <c:crosses val="autoZero"/>
        <c:auto val="1"/>
        <c:lblAlgn val="ctr"/>
        <c:lblOffset val="100"/>
        <c:noMultiLvlLbl val="0"/>
      </c:catAx>
      <c:valAx>
        <c:axId val="3733990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338112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22778227537"/>
          <c:y val="1.4005696096498576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tx>
            <c:v>HOMBRES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PiramPoblDis2012!$E$125:$E$141</c:f>
              <c:numCache>
                <c:formatCode>0</c:formatCode>
                <c:ptCount val="17"/>
                <c:pt idx="0">
                  <c:v>-2683.4049</c:v>
                </c:pt>
                <c:pt idx="1">
                  <c:v>-3127.9105</c:v>
                </c:pt>
                <c:pt idx="2">
                  <c:v>-3050.0227999999997</c:v>
                </c:pt>
                <c:pt idx="3">
                  <c:v>-2919.5484999999999</c:v>
                </c:pt>
                <c:pt idx="4">
                  <c:v>-2660.0882000000001</c:v>
                </c:pt>
                <c:pt idx="5">
                  <c:v>-2280.0756000000001</c:v>
                </c:pt>
                <c:pt idx="6">
                  <c:v>-1976.4623999999999</c:v>
                </c:pt>
                <c:pt idx="7">
                  <c:v>-1828.6245999999999</c:v>
                </c:pt>
                <c:pt idx="8">
                  <c:v>-1584.0473</c:v>
                </c:pt>
                <c:pt idx="9">
                  <c:v>-1339.9660999999999</c:v>
                </c:pt>
                <c:pt idx="10">
                  <c:v>-1124.1625999999999</c:v>
                </c:pt>
                <c:pt idx="11">
                  <c:v>-1021.966</c:v>
                </c:pt>
                <c:pt idx="12">
                  <c:v>-853.29200000000003</c:v>
                </c:pt>
                <c:pt idx="13">
                  <c:v>-713.39179999999999</c:v>
                </c:pt>
                <c:pt idx="14">
                  <c:v>-501.06099999999998</c:v>
                </c:pt>
                <c:pt idx="15">
                  <c:v>-377.036</c:v>
                </c:pt>
                <c:pt idx="16">
                  <c:v>-418.21229999999997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352576"/>
        <c:axId val="37354112"/>
        <c:axId val="0"/>
      </c:bar3DChart>
      <c:catAx>
        <c:axId val="37352576"/>
        <c:scaling>
          <c:orientation val="minMax"/>
        </c:scaling>
        <c:delete val="1"/>
        <c:axPos val="l"/>
        <c:majorTickMark val="out"/>
        <c:minorTickMark val="none"/>
        <c:tickLblPos val="none"/>
        <c:crossAx val="37354112"/>
        <c:crosses val="autoZero"/>
        <c:auto val="1"/>
        <c:lblAlgn val="ctr"/>
        <c:lblOffset val="100"/>
        <c:noMultiLvlLbl val="0"/>
      </c:catAx>
      <c:valAx>
        <c:axId val="373541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37352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55" r="0.7500000000000025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60468466675"/>
          <c:y val="2.7647373462203555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278E-2"/>
          <c:y val="8.653667595171774E-2"/>
          <c:w val="0.86520508609222868"/>
          <c:h val="0.8217270194986106"/>
        </c:manualLayout>
      </c:layout>
      <c:bar3DChart>
        <c:barDir val="bar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PiramPoblDis2012!$F$199:$F$215</c:f>
              <c:numCache>
                <c:formatCode>0</c:formatCode>
                <c:ptCount val="17"/>
                <c:pt idx="0">
                  <c:v>573.43820000000005</c:v>
                </c:pt>
                <c:pt idx="1">
                  <c:v>635.41790000000003</c:v>
                </c:pt>
                <c:pt idx="2">
                  <c:v>675.226</c:v>
                </c:pt>
                <c:pt idx="3">
                  <c:v>605.18389999999999</c:v>
                </c:pt>
                <c:pt idx="4">
                  <c:v>496.84540000000004</c:v>
                </c:pt>
                <c:pt idx="5">
                  <c:v>445.95150000000001</c:v>
                </c:pt>
                <c:pt idx="6">
                  <c:v>406.64730000000003</c:v>
                </c:pt>
                <c:pt idx="7">
                  <c:v>376.91720000000004</c:v>
                </c:pt>
                <c:pt idx="8">
                  <c:v>329.55060000000003</c:v>
                </c:pt>
                <c:pt idx="9">
                  <c:v>325.01550000000003</c:v>
                </c:pt>
                <c:pt idx="10">
                  <c:v>324.51159999999999</c:v>
                </c:pt>
                <c:pt idx="11">
                  <c:v>349.20269999999999</c:v>
                </c:pt>
                <c:pt idx="12">
                  <c:v>354.24170000000004</c:v>
                </c:pt>
                <c:pt idx="13">
                  <c:v>324.0077</c:v>
                </c:pt>
                <c:pt idx="14">
                  <c:v>240.3603</c:v>
                </c:pt>
                <c:pt idx="15">
                  <c:v>165.78310000000002</c:v>
                </c:pt>
                <c:pt idx="16">
                  <c:v>212.14189999999999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gapDepth val="0"/>
        <c:shape val="box"/>
        <c:axId val="37366784"/>
        <c:axId val="37368576"/>
        <c:axId val="0"/>
      </c:bar3DChart>
      <c:catAx>
        <c:axId val="37366784"/>
        <c:scaling>
          <c:orientation val="minMax"/>
        </c:scaling>
        <c:delete val="1"/>
        <c:axPos val="l"/>
        <c:majorTickMark val="out"/>
        <c:minorTickMark val="none"/>
        <c:tickLblPos val="none"/>
        <c:crossAx val="37368576"/>
        <c:crosses val="autoZero"/>
        <c:auto val="1"/>
        <c:lblAlgn val="ctr"/>
        <c:lblOffset val="100"/>
        <c:noMultiLvlLbl val="0"/>
      </c:catAx>
      <c:valAx>
        <c:axId val="3736857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366784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22778227537"/>
          <c:y val="1.4005696096498576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tx>
            <c:v>HOMBRES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PiramPoblDis2012!$E$199:$E$215</c:f>
              <c:numCache>
                <c:formatCode>0</c:formatCode>
                <c:ptCount val="17"/>
                <c:pt idx="0">
                  <c:v>-564.56179999999995</c:v>
                </c:pt>
                <c:pt idx="1">
                  <c:v>-625.58209999999997</c:v>
                </c:pt>
                <c:pt idx="2">
                  <c:v>-664.774</c:v>
                </c:pt>
                <c:pt idx="3">
                  <c:v>-595.81610000000001</c:v>
                </c:pt>
                <c:pt idx="4">
                  <c:v>-489.15459999999996</c:v>
                </c:pt>
                <c:pt idx="5">
                  <c:v>-439.04849999999999</c:v>
                </c:pt>
                <c:pt idx="6">
                  <c:v>-400.35269999999997</c:v>
                </c:pt>
                <c:pt idx="7">
                  <c:v>-371.08279999999996</c:v>
                </c:pt>
                <c:pt idx="8">
                  <c:v>-324.44939999999997</c:v>
                </c:pt>
                <c:pt idx="9">
                  <c:v>-319.98449999999997</c:v>
                </c:pt>
                <c:pt idx="10">
                  <c:v>-319.48840000000001</c:v>
                </c:pt>
                <c:pt idx="11">
                  <c:v>-343.79730000000001</c:v>
                </c:pt>
                <c:pt idx="12">
                  <c:v>-348.75829999999996</c:v>
                </c:pt>
                <c:pt idx="13">
                  <c:v>-318.9923</c:v>
                </c:pt>
                <c:pt idx="14">
                  <c:v>-236.6397</c:v>
                </c:pt>
                <c:pt idx="15">
                  <c:v>-163.21689999999998</c:v>
                </c:pt>
                <c:pt idx="16">
                  <c:v>-208.85810000000001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389440"/>
        <c:axId val="37390976"/>
        <c:axId val="0"/>
      </c:bar3DChart>
      <c:catAx>
        <c:axId val="37389440"/>
        <c:scaling>
          <c:orientation val="minMax"/>
        </c:scaling>
        <c:delete val="1"/>
        <c:axPos val="l"/>
        <c:majorTickMark val="out"/>
        <c:minorTickMark val="none"/>
        <c:tickLblPos val="none"/>
        <c:crossAx val="37390976"/>
        <c:crosses val="autoZero"/>
        <c:auto val="1"/>
        <c:lblAlgn val="ctr"/>
        <c:lblOffset val="100"/>
        <c:noMultiLvlLbl val="0"/>
      </c:catAx>
      <c:valAx>
        <c:axId val="373909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37389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55" r="0.7500000000000025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60468466675"/>
          <c:y val="2.7647373462203555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278E-2"/>
          <c:y val="8.653667595171774E-2"/>
          <c:w val="0.86520508609222868"/>
          <c:h val="0.8217270194986106"/>
        </c:manualLayout>
      </c:layout>
      <c:bar3DChart>
        <c:barDir val="bar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PiramPoblDis2012!$F$273:$F$289</c:f>
              <c:numCache>
                <c:formatCode>0</c:formatCode>
                <c:ptCount val="17"/>
                <c:pt idx="0">
                  <c:v>414.20580000000001</c:v>
                </c:pt>
                <c:pt idx="1">
                  <c:v>357.76900000000001</c:v>
                </c:pt>
                <c:pt idx="2">
                  <c:v>314.43360000000001</c:v>
                </c:pt>
                <c:pt idx="3">
                  <c:v>352.73</c:v>
                </c:pt>
                <c:pt idx="4">
                  <c:v>385.48349999999999</c:v>
                </c:pt>
                <c:pt idx="5">
                  <c:v>347.69100000000003</c:v>
                </c:pt>
                <c:pt idx="6">
                  <c:v>294.27760000000001</c:v>
                </c:pt>
                <c:pt idx="7">
                  <c:v>233.3057</c:v>
                </c:pt>
                <c:pt idx="8">
                  <c:v>203.57560000000001</c:v>
                </c:pt>
                <c:pt idx="9">
                  <c:v>164.77530000000002</c:v>
                </c:pt>
                <c:pt idx="10">
                  <c:v>149.15440000000001</c:v>
                </c:pt>
                <c:pt idx="11">
                  <c:v>129.50229999999999</c:v>
                </c:pt>
                <c:pt idx="12">
                  <c:v>101.2839</c:v>
                </c:pt>
                <c:pt idx="13">
                  <c:v>101.7878</c:v>
                </c:pt>
                <c:pt idx="14">
                  <c:v>83.143500000000003</c:v>
                </c:pt>
                <c:pt idx="15">
                  <c:v>48.878300000000003</c:v>
                </c:pt>
                <c:pt idx="16">
                  <c:v>57.948500000000003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gapDepth val="0"/>
        <c:shape val="box"/>
        <c:axId val="37407744"/>
        <c:axId val="37409536"/>
        <c:axId val="0"/>
      </c:bar3DChart>
      <c:catAx>
        <c:axId val="37407744"/>
        <c:scaling>
          <c:orientation val="minMax"/>
        </c:scaling>
        <c:delete val="1"/>
        <c:axPos val="l"/>
        <c:majorTickMark val="out"/>
        <c:minorTickMark val="none"/>
        <c:tickLblPos val="none"/>
        <c:crossAx val="37409536"/>
        <c:crosses val="autoZero"/>
        <c:auto val="1"/>
        <c:lblAlgn val="ctr"/>
        <c:lblOffset val="100"/>
        <c:noMultiLvlLbl val="0"/>
      </c:catAx>
      <c:valAx>
        <c:axId val="3740953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407744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22778227537"/>
          <c:y val="1.4005696096498576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tx>
            <c:v>HOMBRES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PiramPoblDis2012!$E$273:$E$289</c:f>
              <c:numCache>
                <c:formatCode>0</c:formatCode>
                <c:ptCount val="17"/>
                <c:pt idx="0">
                  <c:v>-407.79419999999999</c:v>
                </c:pt>
                <c:pt idx="1">
                  <c:v>-352.23099999999999</c:v>
                </c:pt>
                <c:pt idx="2">
                  <c:v>-309.56639999999999</c:v>
                </c:pt>
                <c:pt idx="3">
                  <c:v>-347.27</c:v>
                </c:pt>
                <c:pt idx="4">
                  <c:v>-379.51650000000001</c:v>
                </c:pt>
                <c:pt idx="5">
                  <c:v>-342.30899999999997</c:v>
                </c:pt>
                <c:pt idx="6">
                  <c:v>-289.72239999999999</c:v>
                </c:pt>
                <c:pt idx="7">
                  <c:v>-229.6943</c:v>
                </c:pt>
                <c:pt idx="8">
                  <c:v>-200.42439999999999</c:v>
                </c:pt>
                <c:pt idx="9">
                  <c:v>-162.22469999999998</c:v>
                </c:pt>
                <c:pt idx="10">
                  <c:v>-146.84559999999999</c:v>
                </c:pt>
                <c:pt idx="11">
                  <c:v>-127.49769999999999</c:v>
                </c:pt>
                <c:pt idx="12">
                  <c:v>-99.716099999999997</c:v>
                </c:pt>
                <c:pt idx="13">
                  <c:v>-100.2122</c:v>
                </c:pt>
                <c:pt idx="14">
                  <c:v>-81.856499999999997</c:v>
                </c:pt>
                <c:pt idx="15">
                  <c:v>-48.121699999999997</c:v>
                </c:pt>
                <c:pt idx="16">
                  <c:v>-57.051499999999997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487744"/>
        <c:axId val="37489280"/>
        <c:axId val="0"/>
      </c:bar3DChart>
      <c:catAx>
        <c:axId val="37487744"/>
        <c:scaling>
          <c:orientation val="minMax"/>
        </c:scaling>
        <c:delete val="1"/>
        <c:axPos val="l"/>
        <c:majorTickMark val="out"/>
        <c:minorTickMark val="none"/>
        <c:tickLblPos val="none"/>
        <c:crossAx val="37489280"/>
        <c:crosses val="autoZero"/>
        <c:auto val="1"/>
        <c:lblAlgn val="ctr"/>
        <c:lblOffset val="100"/>
        <c:noMultiLvlLbl val="0"/>
      </c:catAx>
      <c:valAx>
        <c:axId val="3748928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37487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55" r="0.7500000000000025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60468466675"/>
          <c:y val="2.7647373462203555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278E-2"/>
          <c:y val="8.653667595171774E-2"/>
          <c:w val="0.86520508609222868"/>
          <c:h val="0.8217270194986106"/>
        </c:manualLayout>
      </c:layout>
      <c:bar3DChart>
        <c:barDir val="bar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PiramPoblDis2012!$F$347:$F$363</c:f>
              <c:numCache>
                <c:formatCode>0</c:formatCode>
                <c:ptCount val="17"/>
                <c:pt idx="0">
                  <c:v>213.65360000000001</c:v>
                </c:pt>
                <c:pt idx="1">
                  <c:v>229.27450000000002</c:v>
                </c:pt>
                <c:pt idx="2">
                  <c:v>220.20430000000002</c:v>
                </c:pt>
                <c:pt idx="3">
                  <c:v>201.56</c:v>
                </c:pt>
                <c:pt idx="4">
                  <c:v>242.87980000000002</c:v>
                </c:pt>
                <c:pt idx="5">
                  <c:v>175.86109999999999</c:v>
                </c:pt>
                <c:pt idx="6">
                  <c:v>136.053</c:v>
                </c:pt>
                <c:pt idx="7">
                  <c:v>126.47890000000001</c:v>
                </c:pt>
                <c:pt idx="8">
                  <c:v>109.8502</c:v>
                </c:pt>
                <c:pt idx="9">
                  <c:v>105.3151</c:v>
                </c:pt>
                <c:pt idx="10">
                  <c:v>80.623999999999995</c:v>
                </c:pt>
                <c:pt idx="11">
                  <c:v>88.686400000000006</c:v>
                </c:pt>
                <c:pt idx="12">
                  <c:v>67.018699999999995</c:v>
                </c:pt>
                <c:pt idx="13">
                  <c:v>83.143500000000003</c:v>
                </c:pt>
                <c:pt idx="14">
                  <c:v>64.499200000000002</c:v>
                </c:pt>
                <c:pt idx="15">
                  <c:v>34.769100000000002</c:v>
                </c:pt>
                <c:pt idx="16">
                  <c:v>46.358800000000002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gapDepth val="0"/>
        <c:shape val="box"/>
        <c:axId val="37506048"/>
        <c:axId val="37507840"/>
        <c:axId val="0"/>
      </c:bar3DChart>
      <c:catAx>
        <c:axId val="37506048"/>
        <c:scaling>
          <c:orientation val="minMax"/>
        </c:scaling>
        <c:delete val="1"/>
        <c:axPos val="l"/>
        <c:majorTickMark val="out"/>
        <c:minorTickMark val="none"/>
        <c:tickLblPos val="none"/>
        <c:crossAx val="37507840"/>
        <c:crosses val="autoZero"/>
        <c:auto val="1"/>
        <c:lblAlgn val="ctr"/>
        <c:lblOffset val="100"/>
        <c:noMultiLvlLbl val="0"/>
      </c:catAx>
      <c:valAx>
        <c:axId val="3750784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506048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image" Target="../media/image3.wmf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image" Target="../media/image3.wmf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0</xdr:row>
      <xdr:rowOff>28575</xdr:rowOff>
    </xdr:from>
    <xdr:to>
      <xdr:col>1</xdr:col>
      <xdr:colOff>904875</xdr:colOff>
      <xdr:row>1</xdr:row>
      <xdr:rowOff>178127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28575"/>
          <a:ext cx="1133474" cy="349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28575</xdr:rowOff>
    </xdr:from>
    <xdr:to>
      <xdr:col>1</xdr:col>
      <xdr:colOff>790575</xdr:colOff>
      <xdr:row>1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8575"/>
          <a:ext cx="1019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28575</xdr:rowOff>
    </xdr:from>
    <xdr:to>
      <xdr:col>3</xdr:col>
      <xdr:colOff>790575</xdr:colOff>
      <xdr:row>1</xdr:row>
      <xdr:rowOff>142875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28575"/>
          <a:ext cx="1019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27</xdr:row>
      <xdr:rowOff>28575</xdr:rowOff>
    </xdr:from>
    <xdr:to>
      <xdr:col>8</xdr:col>
      <xdr:colOff>714375</xdr:colOff>
      <xdr:row>48</xdr:row>
      <xdr:rowOff>38100</xdr:rowOff>
    </xdr:to>
    <xdr:graphicFrame macro="">
      <xdr:nvGraphicFramePr>
        <xdr:cNvPr id="51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29</xdr:row>
      <xdr:rowOff>133350</xdr:rowOff>
    </xdr:from>
    <xdr:to>
      <xdr:col>8</xdr:col>
      <xdr:colOff>228600</xdr:colOff>
      <xdr:row>38</xdr:row>
      <xdr:rowOff>9525</xdr:rowOff>
    </xdr:to>
    <xdr:pic>
      <xdr:nvPicPr>
        <xdr:cNvPr id="5128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048375"/>
          <a:ext cx="78105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4</xdr:col>
      <xdr:colOff>9525</xdr:colOff>
      <xdr:row>48</xdr:row>
      <xdr:rowOff>19050</xdr:rowOff>
    </xdr:to>
    <xdr:graphicFrame macro="">
      <xdr:nvGraphicFramePr>
        <xdr:cNvPr id="512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742950</xdr:colOff>
      <xdr:row>101</xdr:row>
      <xdr:rowOff>28575</xdr:rowOff>
    </xdr:from>
    <xdr:to>
      <xdr:col>8</xdr:col>
      <xdr:colOff>714375</xdr:colOff>
      <xdr:row>122</xdr:row>
      <xdr:rowOff>38100</xdr:rowOff>
    </xdr:to>
    <xdr:graphicFrame macro="">
      <xdr:nvGraphicFramePr>
        <xdr:cNvPr id="513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209550</xdr:colOff>
      <xdr:row>103</xdr:row>
      <xdr:rowOff>133350</xdr:rowOff>
    </xdr:from>
    <xdr:to>
      <xdr:col>8</xdr:col>
      <xdr:colOff>228600</xdr:colOff>
      <xdr:row>112</xdr:row>
      <xdr:rowOff>9525</xdr:rowOff>
    </xdr:to>
    <xdr:pic>
      <xdr:nvPicPr>
        <xdr:cNvPr id="5131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17097375"/>
          <a:ext cx="78105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9525</xdr:colOff>
      <xdr:row>122</xdr:row>
      <xdr:rowOff>19050</xdr:rowOff>
    </xdr:to>
    <xdr:graphicFrame macro="">
      <xdr:nvGraphicFramePr>
        <xdr:cNvPr id="513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742950</xdr:colOff>
      <xdr:row>175</xdr:row>
      <xdr:rowOff>28575</xdr:rowOff>
    </xdr:from>
    <xdr:to>
      <xdr:col>8</xdr:col>
      <xdr:colOff>714375</xdr:colOff>
      <xdr:row>196</xdr:row>
      <xdr:rowOff>38100</xdr:rowOff>
    </xdr:to>
    <xdr:graphicFrame macro="">
      <xdr:nvGraphicFramePr>
        <xdr:cNvPr id="513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209550</xdr:colOff>
      <xdr:row>177</xdr:row>
      <xdr:rowOff>133350</xdr:rowOff>
    </xdr:from>
    <xdr:to>
      <xdr:col>8</xdr:col>
      <xdr:colOff>228600</xdr:colOff>
      <xdr:row>186</xdr:row>
      <xdr:rowOff>9525</xdr:rowOff>
    </xdr:to>
    <xdr:pic>
      <xdr:nvPicPr>
        <xdr:cNvPr id="5134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8260675"/>
          <a:ext cx="78105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4</xdr:col>
      <xdr:colOff>9525</xdr:colOff>
      <xdr:row>196</xdr:row>
      <xdr:rowOff>19050</xdr:rowOff>
    </xdr:to>
    <xdr:graphicFrame macro="">
      <xdr:nvGraphicFramePr>
        <xdr:cNvPr id="513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742950</xdr:colOff>
      <xdr:row>249</xdr:row>
      <xdr:rowOff>28575</xdr:rowOff>
    </xdr:from>
    <xdr:to>
      <xdr:col>8</xdr:col>
      <xdr:colOff>714375</xdr:colOff>
      <xdr:row>270</xdr:row>
      <xdr:rowOff>38100</xdr:rowOff>
    </xdr:to>
    <xdr:graphicFrame macro="">
      <xdr:nvGraphicFramePr>
        <xdr:cNvPr id="51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209550</xdr:colOff>
      <xdr:row>251</xdr:row>
      <xdr:rowOff>133350</xdr:rowOff>
    </xdr:from>
    <xdr:to>
      <xdr:col>8</xdr:col>
      <xdr:colOff>228600</xdr:colOff>
      <xdr:row>260</xdr:row>
      <xdr:rowOff>9525</xdr:rowOff>
    </xdr:to>
    <xdr:pic>
      <xdr:nvPicPr>
        <xdr:cNvPr id="5137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39252525"/>
          <a:ext cx="78105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4</xdr:col>
      <xdr:colOff>9525</xdr:colOff>
      <xdr:row>270</xdr:row>
      <xdr:rowOff>19050</xdr:rowOff>
    </xdr:to>
    <xdr:graphicFrame macro="">
      <xdr:nvGraphicFramePr>
        <xdr:cNvPr id="513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742950</xdr:colOff>
      <xdr:row>323</xdr:row>
      <xdr:rowOff>28575</xdr:rowOff>
    </xdr:from>
    <xdr:to>
      <xdr:col>8</xdr:col>
      <xdr:colOff>714375</xdr:colOff>
      <xdr:row>344</xdr:row>
      <xdr:rowOff>38100</xdr:rowOff>
    </xdr:to>
    <xdr:graphicFrame macro="">
      <xdr:nvGraphicFramePr>
        <xdr:cNvPr id="51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209550</xdr:colOff>
      <xdr:row>325</xdr:row>
      <xdr:rowOff>133350</xdr:rowOff>
    </xdr:from>
    <xdr:to>
      <xdr:col>8</xdr:col>
      <xdr:colOff>228600</xdr:colOff>
      <xdr:row>334</xdr:row>
      <xdr:rowOff>9525</xdr:rowOff>
    </xdr:to>
    <xdr:pic>
      <xdr:nvPicPr>
        <xdr:cNvPr id="5140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0453925"/>
          <a:ext cx="78105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4</xdr:col>
      <xdr:colOff>9525</xdr:colOff>
      <xdr:row>344</xdr:row>
      <xdr:rowOff>19050</xdr:rowOff>
    </xdr:to>
    <xdr:graphicFrame macro="">
      <xdr:nvGraphicFramePr>
        <xdr:cNvPr id="514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742950</xdr:colOff>
      <xdr:row>398</xdr:row>
      <xdr:rowOff>28575</xdr:rowOff>
    </xdr:from>
    <xdr:to>
      <xdr:col>8</xdr:col>
      <xdr:colOff>714375</xdr:colOff>
      <xdr:row>419</xdr:row>
      <xdr:rowOff>38100</xdr:rowOff>
    </xdr:to>
    <xdr:graphicFrame macro="">
      <xdr:nvGraphicFramePr>
        <xdr:cNvPr id="514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209550</xdr:colOff>
      <xdr:row>400</xdr:row>
      <xdr:rowOff>133350</xdr:rowOff>
    </xdr:from>
    <xdr:to>
      <xdr:col>8</xdr:col>
      <xdr:colOff>228600</xdr:colOff>
      <xdr:row>409</xdr:row>
      <xdr:rowOff>9525</xdr:rowOff>
    </xdr:to>
    <xdr:pic>
      <xdr:nvPicPr>
        <xdr:cNvPr id="5143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722000"/>
          <a:ext cx="78105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4</xdr:col>
      <xdr:colOff>9525</xdr:colOff>
      <xdr:row>419</xdr:row>
      <xdr:rowOff>19050</xdr:rowOff>
    </xdr:to>
    <xdr:graphicFrame macro="">
      <xdr:nvGraphicFramePr>
        <xdr:cNvPr id="514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29</xdr:row>
          <xdr:rowOff>85725</xdr:rowOff>
        </xdr:from>
        <xdr:to>
          <xdr:col>1</xdr:col>
          <xdr:colOff>409575</xdr:colOff>
          <xdr:row>38</xdr:row>
          <xdr:rowOff>38100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103</xdr:row>
          <xdr:rowOff>85725</xdr:rowOff>
        </xdr:from>
        <xdr:to>
          <xdr:col>1</xdr:col>
          <xdr:colOff>409575</xdr:colOff>
          <xdr:row>112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177</xdr:row>
          <xdr:rowOff>85725</xdr:rowOff>
        </xdr:from>
        <xdr:to>
          <xdr:col>1</xdr:col>
          <xdr:colOff>409575</xdr:colOff>
          <xdr:row>186</xdr:row>
          <xdr:rowOff>38100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251</xdr:row>
          <xdr:rowOff>85725</xdr:rowOff>
        </xdr:from>
        <xdr:to>
          <xdr:col>1</xdr:col>
          <xdr:colOff>409575</xdr:colOff>
          <xdr:row>260</xdr:row>
          <xdr:rowOff>38100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325</xdr:row>
          <xdr:rowOff>85725</xdr:rowOff>
        </xdr:from>
        <xdr:to>
          <xdr:col>1</xdr:col>
          <xdr:colOff>409575</xdr:colOff>
          <xdr:row>334</xdr:row>
          <xdr:rowOff>38100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400</xdr:row>
          <xdr:rowOff>85725</xdr:rowOff>
        </xdr:from>
        <xdr:to>
          <xdr:col>1</xdr:col>
          <xdr:colOff>409575</xdr:colOff>
          <xdr:row>409</xdr:row>
          <xdr:rowOff>38100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27</xdr:row>
      <xdr:rowOff>28575</xdr:rowOff>
    </xdr:from>
    <xdr:to>
      <xdr:col>8</xdr:col>
      <xdr:colOff>714375</xdr:colOff>
      <xdr:row>48</xdr:row>
      <xdr:rowOff>38100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29</xdr:row>
      <xdr:rowOff>133350</xdr:rowOff>
    </xdr:from>
    <xdr:to>
      <xdr:col>8</xdr:col>
      <xdr:colOff>228600</xdr:colOff>
      <xdr:row>38</xdr:row>
      <xdr:rowOff>9525</xdr:rowOff>
    </xdr:to>
    <xdr:pic>
      <xdr:nvPicPr>
        <xdr:cNvPr id="3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048375"/>
          <a:ext cx="78105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4</xdr:col>
      <xdr:colOff>9525</xdr:colOff>
      <xdr:row>48</xdr:row>
      <xdr:rowOff>19050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742950</xdr:colOff>
      <xdr:row>101</xdr:row>
      <xdr:rowOff>28575</xdr:rowOff>
    </xdr:from>
    <xdr:to>
      <xdr:col>8</xdr:col>
      <xdr:colOff>714375</xdr:colOff>
      <xdr:row>122</xdr:row>
      <xdr:rowOff>38100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209550</xdr:colOff>
      <xdr:row>103</xdr:row>
      <xdr:rowOff>133350</xdr:rowOff>
    </xdr:from>
    <xdr:to>
      <xdr:col>8</xdr:col>
      <xdr:colOff>228600</xdr:colOff>
      <xdr:row>112</xdr:row>
      <xdr:rowOff>9525</xdr:rowOff>
    </xdr:to>
    <xdr:pic>
      <xdr:nvPicPr>
        <xdr:cNvPr id="7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17097375"/>
          <a:ext cx="78105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9525</xdr:colOff>
      <xdr:row>122</xdr:row>
      <xdr:rowOff>19050</xdr:rowOff>
    </xdr:to>
    <xdr:graphicFrame macro="">
      <xdr:nvGraphicFramePr>
        <xdr:cNvPr id="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742950</xdr:colOff>
      <xdr:row>175</xdr:row>
      <xdr:rowOff>28575</xdr:rowOff>
    </xdr:from>
    <xdr:to>
      <xdr:col>8</xdr:col>
      <xdr:colOff>714375</xdr:colOff>
      <xdr:row>196</xdr:row>
      <xdr:rowOff>38100</xdr:rowOff>
    </xdr:to>
    <xdr:graphicFrame macro="">
      <xdr:nvGraphicFramePr>
        <xdr:cNvPr id="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209550</xdr:colOff>
      <xdr:row>177</xdr:row>
      <xdr:rowOff>133350</xdr:rowOff>
    </xdr:from>
    <xdr:to>
      <xdr:col>8</xdr:col>
      <xdr:colOff>228600</xdr:colOff>
      <xdr:row>186</xdr:row>
      <xdr:rowOff>9525</xdr:rowOff>
    </xdr:to>
    <xdr:pic>
      <xdr:nvPicPr>
        <xdr:cNvPr id="11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8260675"/>
          <a:ext cx="78105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4</xdr:col>
      <xdr:colOff>9525</xdr:colOff>
      <xdr:row>196</xdr:row>
      <xdr:rowOff>19050</xdr:rowOff>
    </xdr:to>
    <xdr:graphicFrame macro="">
      <xdr:nvGraphicFramePr>
        <xdr:cNvPr id="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742950</xdr:colOff>
      <xdr:row>249</xdr:row>
      <xdr:rowOff>28575</xdr:rowOff>
    </xdr:from>
    <xdr:to>
      <xdr:col>8</xdr:col>
      <xdr:colOff>714375</xdr:colOff>
      <xdr:row>270</xdr:row>
      <xdr:rowOff>38100</xdr:rowOff>
    </xdr:to>
    <xdr:graphicFrame macro="">
      <xdr:nvGraphicFramePr>
        <xdr:cNvPr id="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209550</xdr:colOff>
      <xdr:row>251</xdr:row>
      <xdr:rowOff>133350</xdr:rowOff>
    </xdr:from>
    <xdr:to>
      <xdr:col>8</xdr:col>
      <xdr:colOff>228600</xdr:colOff>
      <xdr:row>260</xdr:row>
      <xdr:rowOff>9525</xdr:rowOff>
    </xdr:to>
    <xdr:pic>
      <xdr:nvPicPr>
        <xdr:cNvPr id="15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39252525"/>
          <a:ext cx="78105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4</xdr:col>
      <xdr:colOff>9525</xdr:colOff>
      <xdr:row>270</xdr:row>
      <xdr:rowOff>19050</xdr:rowOff>
    </xdr:to>
    <xdr:graphicFrame macro="">
      <xdr:nvGraphicFramePr>
        <xdr:cNvPr id="1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742950</xdr:colOff>
      <xdr:row>323</xdr:row>
      <xdr:rowOff>28575</xdr:rowOff>
    </xdr:from>
    <xdr:to>
      <xdr:col>8</xdr:col>
      <xdr:colOff>714375</xdr:colOff>
      <xdr:row>344</xdr:row>
      <xdr:rowOff>38100</xdr:rowOff>
    </xdr:to>
    <xdr:graphicFrame macro="">
      <xdr:nvGraphicFramePr>
        <xdr:cNvPr id="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209550</xdr:colOff>
      <xdr:row>325</xdr:row>
      <xdr:rowOff>133350</xdr:rowOff>
    </xdr:from>
    <xdr:to>
      <xdr:col>8</xdr:col>
      <xdr:colOff>228600</xdr:colOff>
      <xdr:row>334</xdr:row>
      <xdr:rowOff>9525</xdr:rowOff>
    </xdr:to>
    <xdr:pic>
      <xdr:nvPicPr>
        <xdr:cNvPr id="19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0453925"/>
          <a:ext cx="78105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4</xdr:col>
      <xdr:colOff>9525</xdr:colOff>
      <xdr:row>344</xdr:row>
      <xdr:rowOff>19050</xdr:rowOff>
    </xdr:to>
    <xdr:graphicFrame macro="">
      <xdr:nvGraphicFramePr>
        <xdr:cNvPr id="2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742950</xdr:colOff>
      <xdr:row>398</xdr:row>
      <xdr:rowOff>28575</xdr:rowOff>
    </xdr:from>
    <xdr:to>
      <xdr:col>8</xdr:col>
      <xdr:colOff>714375</xdr:colOff>
      <xdr:row>419</xdr:row>
      <xdr:rowOff>38100</xdr:rowOff>
    </xdr:to>
    <xdr:graphicFrame macro="">
      <xdr:nvGraphicFramePr>
        <xdr:cNvPr id="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209550</xdr:colOff>
      <xdr:row>400</xdr:row>
      <xdr:rowOff>133350</xdr:rowOff>
    </xdr:from>
    <xdr:to>
      <xdr:col>8</xdr:col>
      <xdr:colOff>228600</xdr:colOff>
      <xdr:row>409</xdr:row>
      <xdr:rowOff>9525</xdr:rowOff>
    </xdr:to>
    <xdr:pic>
      <xdr:nvPicPr>
        <xdr:cNvPr id="23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722000"/>
          <a:ext cx="78105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4</xdr:col>
      <xdr:colOff>9525</xdr:colOff>
      <xdr:row>419</xdr:row>
      <xdr:rowOff>19050</xdr:rowOff>
    </xdr:to>
    <xdr:graphicFrame macro="">
      <xdr:nvGraphicFramePr>
        <xdr:cNvPr id="2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29</xdr:row>
          <xdr:rowOff>85725</xdr:rowOff>
        </xdr:from>
        <xdr:to>
          <xdr:col>1</xdr:col>
          <xdr:colOff>409575</xdr:colOff>
          <xdr:row>38</xdr:row>
          <xdr:rowOff>38100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103</xdr:row>
          <xdr:rowOff>85725</xdr:rowOff>
        </xdr:from>
        <xdr:to>
          <xdr:col>1</xdr:col>
          <xdr:colOff>409575</xdr:colOff>
          <xdr:row>112</xdr:row>
          <xdr:rowOff>38100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177</xdr:row>
          <xdr:rowOff>85725</xdr:rowOff>
        </xdr:from>
        <xdr:to>
          <xdr:col>1</xdr:col>
          <xdr:colOff>409575</xdr:colOff>
          <xdr:row>186</xdr:row>
          <xdr:rowOff>38100</xdr:rowOff>
        </xdr:to>
        <xdr:sp macro="" textlink="">
          <xdr:nvSpPr>
            <xdr:cNvPr id="18435" name="Object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251</xdr:row>
          <xdr:rowOff>85725</xdr:rowOff>
        </xdr:from>
        <xdr:to>
          <xdr:col>1</xdr:col>
          <xdr:colOff>409575</xdr:colOff>
          <xdr:row>260</xdr:row>
          <xdr:rowOff>38100</xdr:rowOff>
        </xdr:to>
        <xdr:sp macro="" textlink="">
          <xdr:nvSpPr>
            <xdr:cNvPr id="18436" name="Object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325</xdr:row>
          <xdr:rowOff>85725</xdr:rowOff>
        </xdr:from>
        <xdr:to>
          <xdr:col>1</xdr:col>
          <xdr:colOff>409575</xdr:colOff>
          <xdr:row>334</xdr:row>
          <xdr:rowOff>38100</xdr:rowOff>
        </xdr:to>
        <xdr:sp macro="" textlink="">
          <xdr:nvSpPr>
            <xdr:cNvPr id="18437" name="Object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400</xdr:row>
          <xdr:rowOff>85725</xdr:rowOff>
        </xdr:from>
        <xdr:to>
          <xdr:col>1</xdr:col>
          <xdr:colOff>409575</xdr:colOff>
          <xdr:row>409</xdr:row>
          <xdr:rowOff>38100</xdr:rowOff>
        </xdr:to>
        <xdr:sp macro="" textlink="">
          <xdr:nvSpPr>
            <xdr:cNvPr id="18438" name="Object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2.png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0.bin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9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8.bin"/><Relationship Id="rId5" Type="http://schemas.openxmlformats.org/officeDocument/2006/relationships/image" Target="../media/image2.png"/><Relationship Id="rId10" Type="http://schemas.openxmlformats.org/officeDocument/2006/relationships/oleObject" Target="../embeddings/oleObject12.bin"/><Relationship Id="rId4" Type="http://schemas.openxmlformats.org/officeDocument/2006/relationships/oleObject" Target="../embeddings/oleObject7.bin"/><Relationship Id="rId9" Type="http://schemas.openxmlformats.org/officeDocument/2006/relationships/oleObject" Target="../embeddings/oleObject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9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8" sqref="D8"/>
    </sheetView>
  </sheetViews>
  <sheetFormatPr baseColWidth="10" defaultRowHeight="15" x14ac:dyDescent="0.25"/>
  <cols>
    <col min="1" max="1" width="6.5703125" style="36" customWidth="1"/>
    <col min="2" max="2" width="22.140625" customWidth="1"/>
    <col min="3" max="3" width="7.85546875" style="36" customWidth="1"/>
    <col min="4" max="38" width="6.85546875" customWidth="1"/>
    <col min="39" max="39" width="6.140625" customWidth="1"/>
    <col min="40" max="40" width="8.7109375" customWidth="1"/>
    <col min="41" max="42" width="6.85546875" customWidth="1"/>
    <col min="43" max="43" width="7.7109375" customWidth="1"/>
    <col min="44" max="44" width="6.85546875" customWidth="1"/>
  </cols>
  <sheetData>
    <row r="1" spans="1:44" ht="15.75" x14ac:dyDescent="0.25">
      <c r="B1" s="38"/>
      <c r="C1" s="82" t="s">
        <v>97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AB1" s="82" t="s">
        <v>97</v>
      </c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</row>
    <row r="2" spans="1:44" ht="18" x14ac:dyDescent="0.25">
      <c r="A2" s="40"/>
      <c r="B2" s="41"/>
      <c r="C2" s="83" t="s">
        <v>101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AB2" s="83" t="s">
        <v>101</v>
      </c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</row>
    <row r="3" spans="1:44" ht="15.75" thickBot="1" x14ac:dyDescent="0.3">
      <c r="A3" s="40" t="s">
        <v>100</v>
      </c>
      <c r="B3" s="41"/>
      <c r="C3" s="84" t="s">
        <v>98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AB3" s="84" t="s">
        <v>99</v>
      </c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</row>
    <row r="4" spans="1:44" x14ac:dyDescent="0.25">
      <c r="A4" s="91" t="s">
        <v>0</v>
      </c>
      <c r="B4" s="93" t="s">
        <v>1</v>
      </c>
      <c r="C4" s="95" t="s">
        <v>2</v>
      </c>
      <c r="D4" s="77" t="s">
        <v>3</v>
      </c>
      <c r="E4" s="77" t="s">
        <v>4</v>
      </c>
      <c r="F4" s="77" t="s">
        <v>5</v>
      </c>
      <c r="G4" s="77" t="s">
        <v>6</v>
      </c>
      <c r="H4" s="77" t="s">
        <v>7</v>
      </c>
      <c r="I4" s="77" t="s">
        <v>8</v>
      </c>
      <c r="J4" s="77" t="s">
        <v>9</v>
      </c>
      <c r="K4" s="77" t="s">
        <v>10</v>
      </c>
      <c r="L4" s="77" t="s">
        <v>11</v>
      </c>
      <c r="M4" s="77" t="s">
        <v>12</v>
      </c>
      <c r="N4" s="77" t="s">
        <v>13</v>
      </c>
      <c r="O4" s="77" t="s">
        <v>14</v>
      </c>
      <c r="P4" s="77" t="s">
        <v>15</v>
      </c>
      <c r="Q4" s="77" t="s">
        <v>16</v>
      </c>
      <c r="R4" s="77" t="s">
        <v>17</v>
      </c>
      <c r="S4" s="77" t="s">
        <v>18</v>
      </c>
      <c r="T4" s="77" t="s">
        <v>19</v>
      </c>
      <c r="U4" s="77" t="s">
        <v>20</v>
      </c>
      <c r="V4" s="77" t="s">
        <v>21</v>
      </c>
      <c r="W4" s="77" t="s">
        <v>22</v>
      </c>
      <c r="X4" s="77" t="s">
        <v>23</v>
      </c>
      <c r="Y4" s="77" t="s">
        <v>24</v>
      </c>
      <c r="Z4" s="77" t="s">
        <v>25</v>
      </c>
      <c r="AA4" s="77" t="s">
        <v>26</v>
      </c>
      <c r="AB4" s="77" t="s">
        <v>27</v>
      </c>
      <c r="AC4" s="77" t="s">
        <v>28</v>
      </c>
      <c r="AD4" s="77" t="s">
        <v>29</v>
      </c>
      <c r="AE4" s="77" t="s">
        <v>30</v>
      </c>
      <c r="AF4" s="77" t="s">
        <v>31</v>
      </c>
      <c r="AG4" s="77" t="s">
        <v>32</v>
      </c>
      <c r="AH4" s="77" t="s">
        <v>33</v>
      </c>
      <c r="AI4" s="77" t="s">
        <v>34</v>
      </c>
      <c r="AJ4" s="77" t="s">
        <v>35</v>
      </c>
      <c r="AK4" s="77" t="s">
        <v>130</v>
      </c>
      <c r="AL4" s="85" t="s">
        <v>36</v>
      </c>
      <c r="AM4" s="87" t="s">
        <v>37</v>
      </c>
      <c r="AN4" s="89" t="s">
        <v>38</v>
      </c>
      <c r="AO4" s="79" t="s">
        <v>39</v>
      </c>
      <c r="AP4" s="80"/>
      <c r="AQ4" s="80"/>
      <c r="AR4" s="81"/>
    </row>
    <row r="5" spans="1:44" ht="24" customHeight="1" x14ac:dyDescent="0.25">
      <c r="A5" s="92"/>
      <c r="B5" s="94"/>
      <c r="C5" s="96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86"/>
      <c r="AM5" s="88"/>
      <c r="AN5" s="90"/>
      <c r="AO5" s="43" t="s">
        <v>40</v>
      </c>
      <c r="AP5" s="43" t="s">
        <v>41</v>
      </c>
      <c r="AQ5" s="43" t="s">
        <v>42</v>
      </c>
      <c r="AR5" s="42" t="s">
        <v>43</v>
      </c>
    </row>
    <row r="6" spans="1:44" s="36" customFormat="1" x14ac:dyDescent="0.25">
      <c r="A6" s="2">
        <v>210500</v>
      </c>
      <c r="B6" s="3" t="s">
        <v>44</v>
      </c>
      <c r="C6" s="4">
        <f t="shared" ref="C6:AR6" si="0">SUM(C7,C32,C41)</f>
        <v>84865</v>
      </c>
      <c r="D6" s="4">
        <f t="shared" si="0"/>
        <v>1440</v>
      </c>
      <c r="E6" s="4">
        <f t="shared" si="0"/>
        <v>1539</v>
      </c>
      <c r="F6" s="4">
        <f t="shared" si="0"/>
        <v>1617</v>
      </c>
      <c r="G6" s="4">
        <f t="shared" si="0"/>
        <v>1680</v>
      </c>
      <c r="H6" s="4">
        <f t="shared" si="0"/>
        <v>1726</v>
      </c>
      <c r="I6" s="4">
        <f t="shared" si="0"/>
        <v>1760</v>
      </c>
      <c r="J6" s="4">
        <f t="shared" si="0"/>
        <v>1780</v>
      </c>
      <c r="K6" s="4">
        <f t="shared" si="0"/>
        <v>1791</v>
      </c>
      <c r="L6" s="4">
        <f t="shared" si="0"/>
        <v>1792</v>
      </c>
      <c r="M6" s="4">
        <f t="shared" si="0"/>
        <v>1787</v>
      </c>
      <c r="N6" s="4">
        <f t="shared" si="0"/>
        <v>1774</v>
      </c>
      <c r="O6" s="4">
        <f t="shared" si="0"/>
        <v>1753</v>
      </c>
      <c r="P6" s="4">
        <f t="shared" si="0"/>
        <v>1735</v>
      </c>
      <c r="Q6" s="4">
        <f t="shared" si="0"/>
        <v>1727</v>
      </c>
      <c r="R6" s="4">
        <f t="shared" si="0"/>
        <v>1724</v>
      </c>
      <c r="S6" s="4">
        <f t="shared" si="0"/>
        <v>1715</v>
      </c>
      <c r="T6" s="4">
        <f t="shared" si="0"/>
        <v>1703</v>
      </c>
      <c r="U6" s="4">
        <f t="shared" si="0"/>
        <v>1688</v>
      </c>
      <c r="V6" s="4">
        <f t="shared" si="0"/>
        <v>1671</v>
      </c>
      <c r="W6" s="4">
        <f t="shared" si="0"/>
        <v>1652</v>
      </c>
      <c r="X6" s="4">
        <f t="shared" si="0"/>
        <v>7838</v>
      </c>
      <c r="Y6" s="4">
        <f t="shared" si="0"/>
        <v>6725</v>
      </c>
      <c r="Z6" s="4">
        <f t="shared" si="0"/>
        <v>5816</v>
      </c>
      <c r="AA6" s="4">
        <f t="shared" si="0"/>
        <v>5293</v>
      </c>
      <c r="AB6" s="4">
        <f t="shared" si="0"/>
        <v>4586</v>
      </c>
      <c r="AC6" s="4">
        <f t="shared" si="0"/>
        <v>3972</v>
      </c>
      <c r="AD6" s="4">
        <f t="shared" si="0"/>
        <v>3456</v>
      </c>
      <c r="AE6" s="4">
        <f t="shared" si="0"/>
        <v>3234</v>
      </c>
      <c r="AF6" s="4">
        <f t="shared" si="0"/>
        <v>2807</v>
      </c>
      <c r="AG6" s="4">
        <f t="shared" si="0"/>
        <v>2497</v>
      </c>
      <c r="AH6" s="4">
        <f t="shared" si="0"/>
        <v>1811</v>
      </c>
      <c r="AI6" s="4">
        <f t="shared" si="0"/>
        <v>1284</v>
      </c>
      <c r="AJ6" s="4">
        <f t="shared" si="0"/>
        <v>1492</v>
      </c>
      <c r="AK6" s="4">
        <f t="shared" ref="AK6" si="1">SUM(AK7,AK32,AK41)</f>
        <v>9891</v>
      </c>
      <c r="AL6" s="4">
        <f t="shared" si="0"/>
        <v>1464</v>
      </c>
      <c r="AM6" s="4">
        <f t="shared" si="0"/>
        <v>110</v>
      </c>
      <c r="AN6" s="4">
        <f t="shared" si="0"/>
        <v>41758</v>
      </c>
      <c r="AO6" s="4">
        <f t="shared" si="0"/>
        <v>4236</v>
      </c>
      <c r="AP6" s="4">
        <f t="shared" si="0"/>
        <v>3989</v>
      </c>
      <c r="AQ6" s="4">
        <f t="shared" si="0"/>
        <v>16550</v>
      </c>
      <c r="AR6" s="25">
        <f t="shared" si="0"/>
        <v>1815</v>
      </c>
    </row>
    <row r="7" spans="1:44" s="36" customFormat="1" x14ac:dyDescent="0.25">
      <c r="A7" s="5">
        <v>210501</v>
      </c>
      <c r="B7" s="6" t="s">
        <v>45</v>
      </c>
      <c r="C7" s="7">
        <f t="shared" ref="C7:AR7" si="2">SUM(C8,C9,C15,C22)</f>
        <v>57366</v>
      </c>
      <c r="D7" s="7">
        <f t="shared" si="2"/>
        <v>928</v>
      </c>
      <c r="E7" s="7">
        <f t="shared" si="2"/>
        <v>1022</v>
      </c>
      <c r="F7" s="7">
        <f t="shared" si="2"/>
        <v>1098</v>
      </c>
      <c r="G7" s="7">
        <f t="shared" si="2"/>
        <v>1158</v>
      </c>
      <c r="H7" s="7">
        <f t="shared" si="2"/>
        <v>1203</v>
      </c>
      <c r="I7" s="7">
        <f t="shared" si="2"/>
        <v>1237</v>
      </c>
      <c r="J7" s="7">
        <f t="shared" si="2"/>
        <v>1258</v>
      </c>
      <c r="K7" s="7">
        <f t="shared" si="2"/>
        <v>1269</v>
      </c>
      <c r="L7" s="7">
        <f t="shared" si="2"/>
        <v>1272</v>
      </c>
      <c r="M7" s="7">
        <f t="shared" si="2"/>
        <v>1269</v>
      </c>
      <c r="N7" s="7">
        <f t="shared" si="2"/>
        <v>1257</v>
      </c>
      <c r="O7" s="7">
        <f t="shared" si="2"/>
        <v>1239</v>
      </c>
      <c r="P7" s="7">
        <f t="shared" si="2"/>
        <v>1223</v>
      </c>
      <c r="Q7" s="7">
        <f t="shared" si="2"/>
        <v>1216</v>
      </c>
      <c r="R7" s="7">
        <f t="shared" si="2"/>
        <v>1213</v>
      </c>
      <c r="S7" s="7">
        <f t="shared" si="2"/>
        <v>1204</v>
      </c>
      <c r="T7" s="7">
        <f t="shared" si="2"/>
        <v>1194</v>
      </c>
      <c r="U7" s="7">
        <f t="shared" si="2"/>
        <v>1180</v>
      </c>
      <c r="V7" s="7">
        <f t="shared" si="2"/>
        <v>1163</v>
      </c>
      <c r="W7" s="7">
        <f t="shared" si="2"/>
        <v>1144</v>
      </c>
      <c r="X7" s="7">
        <f t="shared" si="2"/>
        <v>5362</v>
      </c>
      <c r="Y7" s="7">
        <f t="shared" si="2"/>
        <v>4596</v>
      </c>
      <c r="Z7" s="7">
        <f t="shared" si="2"/>
        <v>3984</v>
      </c>
      <c r="AA7" s="7">
        <f t="shared" si="2"/>
        <v>3686</v>
      </c>
      <c r="AB7" s="7">
        <f t="shared" si="2"/>
        <v>3193</v>
      </c>
      <c r="AC7" s="7">
        <f t="shared" si="2"/>
        <v>2701</v>
      </c>
      <c r="AD7" s="7">
        <f t="shared" si="2"/>
        <v>2266</v>
      </c>
      <c r="AE7" s="7">
        <f t="shared" si="2"/>
        <v>2060</v>
      </c>
      <c r="AF7" s="7">
        <f t="shared" si="2"/>
        <v>1720</v>
      </c>
      <c r="AG7" s="7">
        <f t="shared" si="2"/>
        <v>1438</v>
      </c>
      <c r="AH7" s="7">
        <f t="shared" si="2"/>
        <v>1010</v>
      </c>
      <c r="AI7" s="7">
        <f t="shared" si="2"/>
        <v>760</v>
      </c>
      <c r="AJ7" s="7">
        <f t="shared" si="2"/>
        <v>843</v>
      </c>
      <c r="AK7" s="7">
        <f t="shared" ref="AK7" si="3">SUM(AK8,AK9,AK15,AK22)</f>
        <v>5771</v>
      </c>
      <c r="AL7" s="7">
        <f t="shared" si="2"/>
        <v>943</v>
      </c>
      <c r="AM7" s="7">
        <f t="shared" si="2"/>
        <v>71</v>
      </c>
      <c r="AN7" s="7">
        <f t="shared" si="2"/>
        <v>28275</v>
      </c>
      <c r="AO7" s="7">
        <f t="shared" si="2"/>
        <v>2986</v>
      </c>
      <c r="AP7" s="7">
        <f t="shared" si="2"/>
        <v>2816</v>
      </c>
      <c r="AQ7" s="7">
        <f t="shared" si="2"/>
        <v>11461</v>
      </c>
      <c r="AR7" s="26">
        <f t="shared" si="2"/>
        <v>1169</v>
      </c>
    </row>
    <row r="8" spans="1:44" x14ac:dyDescent="0.25">
      <c r="A8" s="44">
        <v>101</v>
      </c>
      <c r="B8" s="8" t="s">
        <v>46</v>
      </c>
      <c r="C8" s="9">
        <v>29659</v>
      </c>
      <c r="D8" s="30">
        <v>478</v>
      </c>
      <c r="E8" s="30">
        <v>528</v>
      </c>
      <c r="F8" s="30">
        <v>568</v>
      </c>
      <c r="G8" s="30">
        <v>599</v>
      </c>
      <c r="H8" s="30">
        <v>621</v>
      </c>
      <c r="I8" s="30">
        <v>642</v>
      </c>
      <c r="J8" s="30">
        <v>651</v>
      </c>
      <c r="K8" s="30">
        <v>653</v>
      </c>
      <c r="L8" s="30">
        <v>656</v>
      </c>
      <c r="M8" s="30">
        <v>653</v>
      </c>
      <c r="N8" s="30">
        <v>650</v>
      </c>
      <c r="O8" s="30">
        <v>642</v>
      </c>
      <c r="P8" s="30">
        <v>634</v>
      </c>
      <c r="Q8" s="30">
        <v>630</v>
      </c>
      <c r="R8" s="30">
        <v>628</v>
      </c>
      <c r="S8" s="30">
        <v>621</v>
      </c>
      <c r="T8" s="30">
        <v>617</v>
      </c>
      <c r="U8" s="30">
        <v>611</v>
      </c>
      <c r="V8" s="30">
        <v>602</v>
      </c>
      <c r="W8" s="30">
        <v>593</v>
      </c>
      <c r="X8" s="30">
        <v>2773</v>
      </c>
      <c r="Y8" s="30">
        <v>2376</v>
      </c>
      <c r="Z8" s="30">
        <v>2059</v>
      </c>
      <c r="AA8" s="30">
        <v>1907</v>
      </c>
      <c r="AB8" s="30">
        <v>1651</v>
      </c>
      <c r="AC8" s="30">
        <v>1396</v>
      </c>
      <c r="AD8" s="30">
        <v>1172</v>
      </c>
      <c r="AE8" s="30">
        <v>1063</v>
      </c>
      <c r="AF8" s="30">
        <v>887</v>
      </c>
      <c r="AG8" s="30">
        <v>743</v>
      </c>
      <c r="AH8" s="30">
        <v>522</v>
      </c>
      <c r="AI8" s="30">
        <v>391</v>
      </c>
      <c r="AJ8" s="30">
        <v>434</v>
      </c>
      <c r="AK8" s="30">
        <v>2977</v>
      </c>
      <c r="AL8" s="31">
        <v>489</v>
      </c>
      <c r="AM8" s="31">
        <v>35</v>
      </c>
      <c r="AN8" s="31">
        <v>14619</v>
      </c>
      <c r="AO8" s="31">
        <v>1542</v>
      </c>
      <c r="AP8" s="31">
        <v>1454</v>
      </c>
      <c r="AQ8" s="31">
        <v>5925</v>
      </c>
      <c r="AR8" s="32">
        <v>603</v>
      </c>
    </row>
    <row r="9" spans="1:44" s="36" customFormat="1" x14ac:dyDescent="0.25">
      <c r="A9" s="12">
        <v>210501</v>
      </c>
      <c r="B9" s="13" t="s">
        <v>47</v>
      </c>
      <c r="C9" s="14">
        <f t="shared" ref="C9:AR9" si="4">SUM(C10:C14)</f>
        <v>4698</v>
      </c>
      <c r="D9" s="14">
        <f t="shared" si="4"/>
        <v>76</v>
      </c>
      <c r="E9" s="14">
        <f t="shared" si="4"/>
        <v>85</v>
      </c>
      <c r="F9" s="14">
        <f t="shared" si="4"/>
        <v>90</v>
      </c>
      <c r="G9" s="14">
        <f t="shared" si="4"/>
        <v>95</v>
      </c>
      <c r="H9" s="14">
        <f t="shared" si="4"/>
        <v>99</v>
      </c>
      <c r="I9" s="14">
        <f t="shared" si="4"/>
        <v>100</v>
      </c>
      <c r="J9" s="14">
        <f t="shared" si="4"/>
        <v>103</v>
      </c>
      <c r="K9" s="14">
        <f t="shared" si="4"/>
        <v>105</v>
      </c>
      <c r="L9" s="14">
        <f t="shared" si="4"/>
        <v>105</v>
      </c>
      <c r="M9" s="14">
        <f t="shared" si="4"/>
        <v>105</v>
      </c>
      <c r="N9" s="14">
        <f t="shared" si="4"/>
        <v>103</v>
      </c>
      <c r="O9" s="14">
        <f t="shared" si="4"/>
        <v>101</v>
      </c>
      <c r="P9" s="14">
        <f t="shared" si="4"/>
        <v>100</v>
      </c>
      <c r="Q9" s="14">
        <f t="shared" si="4"/>
        <v>99</v>
      </c>
      <c r="R9" s="14">
        <f t="shared" si="4"/>
        <v>99</v>
      </c>
      <c r="S9" s="14">
        <f t="shared" si="4"/>
        <v>99</v>
      </c>
      <c r="T9" s="14">
        <f t="shared" si="4"/>
        <v>98</v>
      </c>
      <c r="U9" s="14">
        <f t="shared" si="4"/>
        <v>97</v>
      </c>
      <c r="V9" s="14">
        <f t="shared" si="4"/>
        <v>95</v>
      </c>
      <c r="W9" s="14">
        <f t="shared" si="4"/>
        <v>93</v>
      </c>
      <c r="X9" s="14">
        <f t="shared" si="4"/>
        <v>440</v>
      </c>
      <c r="Y9" s="14">
        <f t="shared" si="4"/>
        <v>377</v>
      </c>
      <c r="Z9" s="14">
        <f t="shared" si="4"/>
        <v>327</v>
      </c>
      <c r="AA9" s="14">
        <f t="shared" si="4"/>
        <v>301</v>
      </c>
      <c r="AB9" s="14">
        <f t="shared" si="4"/>
        <v>262</v>
      </c>
      <c r="AC9" s="14">
        <f t="shared" si="4"/>
        <v>222</v>
      </c>
      <c r="AD9" s="14">
        <f t="shared" si="4"/>
        <v>186</v>
      </c>
      <c r="AE9" s="14">
        <f t="shared" si="4"/>
        <v>169</v>
      </c>
      <c r="AF9" s="14">
        <f t="shared" si="4"/>
        <v>141</v>
      </c>
      <c r="AG9" s="14">
        <f t="shared" si="4"/>
        <v>119</v>
      </c>
      <c r="AH9" s="14">
        <f t="shared" si="4"/>
        <v>83</v>
      </c>
      <c r="AI9" s="14">
        <f t="shared" si="4"/>
        <v>63</v>
      </c>
      <c r="AJ9" s="14">
        <f t="shared" si="4"/>
        <v>70</v>
      </c>
      <c r="AK9" s="14">
        <f t="shared" ref="AK9" si="5">SUM(AK10:AK14)</f>
        <v>476</v>
      </c>
      <c r="AL9" s="14">
        <f t="shared" si="4"/>
        <v>77</v>
      </c>
      <c r="AM9" s="14">
        <f t="shared" si="4"/>
        <v>6</v>
      </c>
      <c r="AN9" s="14">
        <f t="shared" si="4"/>
        <v>2315</v>
      </c>
      <c r="AO9" s="14">
        <f t="shared" si="4"/>
        <v>245</v>
      </c>
      <c r="AP9" s="14">
        <f t="shared" si="4"/>
        <v>230</v>
      </c>
      <c r="AQ9" s="14">
        <f t="shared" si="4"/>
        <v>938</v>
      </c>
      <c r="AR9" s="27">
        <f t="shared" si="4"/>
        <v>96</v>
      </c>
    </row>
    <row r="10" spans="1:44" x14ac:dyDescent="0.25">
      <c r="A10" s="45">
        <v>309</v>
      </c>
      <c r="B10" s="8" t="s">
        <v>48</v>
      </c>
      <c r="C10" s="9">
        <v>1267</v>
      </c>
      <c r="D10" s="30">
        <v>20</v>
      </c>
      <c r="E10" s="30">
        <v>23</v>
      </c>
      <c r="F10" s="30">
        <v>24</v>
      </c>
      <c r="G10" s="30">
        <v>26</v>
      </c>
      <c r="H10" s="30">
        <v>27</v>
      </c>
      <c r="I10" s="30">
        <v>27</v>
      </c>
      <c r="J10" s="30">
        <v>28</v>
      </c>
      <c r="K10" s="30">
        <v>28</v>
      </c>
      <c r="L10" s="30">
        <v>28</v>
      </c>
      <c r="M10" s="30">
        <v>28</v>
      </c>
      <c r="N10" s="30">
        <v>28</v>
      </c>
      <c r="O10" s="30">
        <v>27</v>
      </c>
      <c r="P10" s="30">
        <v>27</v>
      </c>
      <c r="Q10" s="30">
        <v>27</v>
      </c>
      <c r="R10" s="30">
        <v>27</v>
      </c>
      <c r="S10" s="30">
        <v>27</v>
      </c>
      <c r="T10" s="30">
        <v>26</v>
      </c>
      <c r="U10" s="30">
        <v>26</v>
      </c>
      <c r="V10" s="30">
        <v>26</v>
      </c>
      <c r="W10" s="30">
        <v>25</v>
      </c>
      <c r="X10" s="30">
        <v>118</v>
      </c>
      <c r="Y10" s="30">
        <v>102</v>
      </c>
      <c r="Z10" s="30">
        <v>88</v>
      </c>
      <c r="AA10" s="30">
        <v>81</v>
      </c>
      <c r="AB10" s="30">
        <v>71</v>
      </c>
      <c r="AC10" s="30">
        <v>60</v>
      </c>
      <c r="AD10" s="30">
        <v>50</v>
      </c>
      <c r="AE10" s="30">
        <v>45</v>
      </c>
      <c r="AF10" s="30">
        <v>38</v>
      </c>
      <c r="AG10" s="30">
        <v>32</v>
      </c>
      <c r="AH10" s="30">
        <v>22</v>
      </c>
      <c r="AI10" s="30">
        <v>17</v>
      </c>
      <c r="AJ10" s="30">
        <v>19</v>
      </c>
      <c r="AK10" s="30">
        <v>128</v>
      </c>
      <c r="AL10" s="31">
        <v>21</v>
      </c>
      <c r="AM10" s="31">
        <v>2</v>
      </c>
      <c r="AN10" s="31">
        <v>624</v>
      </c>
      <c r="AO10" s="31">
        <v>66</v>
      </c>
      <c r="AP10" s="31">
        <v>62</v>
      </c>
      <c r="AQ10" s="31">
        <v>253</v>
      </c>
      <c r="AR10" s="32">
        <v>26</v>
      </c>
    </row>
    <row r="11" spans="1:44" x14ac:dyDescent="0.25">
      <c r="A11" s="45">
        <v>301</v>
      </c>
      <c r="B11" s="8" t="s">
        <v>49</v>
      </c>
      <c r="C11" s="9">
        <v>1108</v>
      </c>
      <c r="D11" s="30">
        <v>18</v>
      </c>
      <c r="E11" s="30">
        <v>20</v>
      </c>
      <c r="F11" s="30">
        <v>21</v>
      </c>
      <c r="G11" s="30">
        <v>22</v>
      </c>
      <c r="H11" s="30">
        <v>23</v>
      </c>
      <c r="I11" s="30">
        <v>24</v>
      </c>
      <c r="J11" s="30">
        <v>24</v>
      </c>
      <c r="K11" s="30">
        <v>25</v>
      </c>
      <c r="L11" s="30">
        <v>25</v>
      </c>
      <c r="M11" s="30">
        <v>25</v>
      </c>
      <c r="N11" s="30">
        <v>24</v>
      </c>
      <c r="O11" s="30">
        <v>24</v>
      </c>
      <c r="P11" s="30">
        <v>24</v>
      </c>
      <c r="Q11" s="30">
        <v>23</v>
      </c>
      <c r="R11" s="30">
        <v>23</v>
      </c>
      <c r="S11" s="30">
        <v>23</v>
      </c>
      <c r="T11" s="30">
        <v>23</v>
      </c>
      <c r="U11" s="30">
        <v>23</v>
      </c>
      <c r="V11" s="30">
        <v>22</v>
      </c>
      <c r="W11" s="30">
        <v>22</v>
      </c>
      <c r="X11" s="30">
        <v>104</v>
      </c>
      <c r="Y11" s="30">
        <v>89</v>
      </c>
      <c r="Z11" s="30">
        <v>77</v>
      </c>
      <c r="AA11" s="30">
        <v>71</v>
      </c>
      <c r="AB11" s="30">
        <v>62</v>
      </c>
      <c r="AC11" s="30">
        <v>52</v>
      </c>
      <c r="AD11" s="30">
        <v>44</v>
      </c>
      <c r="AE11" s="30">
        <v>40</v>
      </c>
      <c r="AF11" s="30">
        <v>33</v>
      </c>
      <c r="AG11" s="30">
        <v>28</v>
      </c>
      <c r="AH11" s="30">
        <v>20</v>
      </c>
      <c r="AI11" s="30">
        <v>15</v>
      </c>
      <c r="AJ11" s="30">
        <v>16</v>
      </c>
      <c r="AK11" s="30">
        <v>112</v>
      </c>
      <c r="AL11" s="31">
        <v>18</v>
      </c>
      <c r="AM11" s="31">
        <v>1</v>
      </c>
      <c r="AN11" s="31">
        <v>546</v>
      </c>
      <c r="AO11" s="31">
        <v>58</v>
      </c>
      <c r="AP11" s="31">
        <v>54</v>
      </c>
      <c r="AQ11" s="31">
        <v>221</v>
      </c>
      <c r="AR11" s="32">
        <v>23</v>
      </c>
    </row>
    <row r="12" spans="1:44" x14ac:dyDescent="0.25">
      <c r="A12" s="45">
        <v>306</v>
      </c>
      <c r="B12" s="8" t="s">
        <v>50</v>
      </c>
      <c r="C12" s="9">
        <v>992</v>
      </c>
      <c r="D12" s="30">
        <v>16</v>
      </c>
      <c r="E12" s="30">
        <v>18</v>
      </c>
      <c r="F12" s="30">
        <v>19</v>
      </c>
      <c r="G12" s="30">
        <v>20</v>
      </c>
      <c r="H12" s="30">
        <v>21</v>
      </c>
      <c r="I12" s="30">
        <v>21</v>
      </c>
      <c r="J12" s="30">
        <v>22</v>
      </c>
      <c r="K12" s="30">
        <v>22</v>
      </c>
      <c r="L12" s="30">
        <v>22</v>
      </c>
      <c r="M12" s="30">
        <v>22</v>
      </c>
      <c r="N12" s="30">
        <v>22</v>
      </c>
      <c r="O12" s="30">
        <v>21</v>
      </c>
      <c r="P12" s="30">
        <v>21</v>
      </c>
      <c r="Q12" s="30">
        <v>21</v>
      </c>
      <c r="R12" s="30">
        <v>21</v>
      </c>
      <c r="S12" s="30">
        <v>21</v>
      </c>
      <c r="T12" s="30">
        <v>21</v>
      </c>
      <c r="U12" s="30">
        <v>20</v>
      </c>
      <c r="V12" s="30">
        <v>20</v>
      </c>
      <c r="W12" s="30">
        <v>20</v>
      </c>
      <c r="X12" s="30">
        <v>93</v>
      </c>
      <c r="Y12" s="30">
        <v>79</v>
      </c>
      <c r="Z12" s="30">
        <v>69</v>
      </c>
      <c r="AA12" s="30">
        <v>64</v>
      </c>
      <c r="AB12" s="30">
        <v>55</v>
      </c>
      <c r="AC12" s="30">
        <v>47</v>
      </c>
      <c r="AD12" s="30">
        <v>39</v>
      </c>
      <c r="AE12" s="30">
        <v>36</v>
      </c>
      <c r="AF12" s="30">
        <v>30</v>
      </c>
      <c r="AG12" s="30">
        <v>25</v>
      </c>
      <c r="AH12" s="30">
        <v>17</v>
      </c>
      <c r="AI12" s="30">
        <v>13</v>
      </c>
      <c r="AJ12" s="30">
        <v>15</v>
      </c>
      <c r="AK12" s="30">
        <v>100</v>
      </c>
      <c r="AL12" s="31">
        <v>16</v>
      </c>
      <c r="AM12" s="31">
        <v>1</v>
      </c>
      <c r="AN12" s="31">
        <v>489</v>
      </c>
      <c r="AO12" s="31">
        <v>52</v>
      </c>
      <c r="AP12" s="31">
        <v>49</v>
      </c>
      <c r="AQ12" s="31">
        <v>198</v>
      </c>
      <c r="AR12" s="32">
        <v>20</v>
      </c>
    </row>
    <row r="13" spans="1:44" x14ac:dyDescent="0.25">
      <c r="A13" s="45">
        <v>305</v>
      </c>
      <c r="B13" s="8" t="s">
        <v>51</v>
      </c>
      <c r="C13" s="9">
        <v>672</v>
      </c>
      <c r="D13" s="30">
        <v>11</v>
      </c>
      <c r="E13" s="30">
        <v>12</v>
      </c>
      <c r="F13" s="30">
        <v>13</v>
      </c>
      <c r="G13" s="30">
        <v>14</v>
      </c>
      <c r="H13" s="30">
        <v>14</v>
      </c>
      <c r="I13" s="30">
        <v>14</v>
      </c>
      <c r="J13" s="30">
        <v>15</v>
      </c>
      <c r="K13" s="30">
        <v>15</v>
      </c>
      <c r="L13" s="30">
        <v>15</v>
      </c>
      <c r="M13" s="30">
        <v>15</v>
      </c>
      <c r="N13" s="30">
        <v>15</v>
      </c>
      <c r="O13" s="30">
        <v>15</v>
      </c>
      <c r="P13" s="30">
        <v>14</v>
      </c>
      <c r="Q13" s="30">
        <v>14</v>
      </c>
      <c r="R13" s="30">
        <v>14</v>
      </c>
      <c r="S13" s="30">
        <v>14</v>
      </c>
      <c r="T13" s="30">
        <v>14</v>
      </c>
      <c r="U13" s="30">
        <v>14</v>
      </c>
      <c r="V13" s="30">
        <v>14</v>
      </c>
      <c r="W13" s="30">
        <v>13</v>
      </c>
      <c r="X13" s="30">
        <v>63</v>
      </c>
      <c r="Y13" s="30">
        <v>54</v>
      </c>
      <c r="Z13" s="30">
        <v>47</v>
      </c>
      <c r="AA13" s="30">
        <v>43</v>
      </c>
      <c r="AB13" s="30">
        <v>37</v>
      </c>
      <c r="AC13" s="30">
        <v>32</v>
      </c>
      <c r="AD13" s="30">
        <v>27</v>
      </c>
      <c r="AE13" s="30">
        <v>24</v>
      </c>
      <c r="AF13" s="30">
        <v>20</v>
      </c>
      <c r="AG13" s="30">
        <v>17</v>
      </c>
      <c r="AH13" s="30">
        <v>12</v>
      </c>
      <c r="AI13" s="30">
        <v>9</v>
      </c>
      <c r="AJ13" s="30">
        <v>10</v>
      </c>
      <c r="AK13" s="30">
        <v>68</v>
      </c>
      <c r="AL13" s="31">
        <v>11</v>
      </c>
      <c r="AM13" s="31">
        <v>1</v>
      </c>
      <c r="AN13" s="31">
        <v>331</v>
      </c>
      <c r="AO13" s="31">
        <v>35</v>
      </c>
      <c r="AP13" s="31">
        <v>33</v>
      </c>
      <c r="AQ13" s="31">
        <v>134</v>
      </c>
      <c r="AR13" s="32">
        <v>14</v>
      </c>
    </row>
    <row r="14" spans="1:44" x14ac:dyDescent="0.25">
      <c r="A14" s="45">
        <v>310</v>
      </c>
      <c r="B14" s="8" t="s">
        <v>52</v>
      </c>
      <c r="C14" s="9">
        <v>659</v>
      </c>
      <c r="D14" s="30">
        <v>11</v>
      </c>
      <c r="E14" s="30">
        <v>12</v>
      </c>
      <c r="F14" s="30">
        <v>13</v>
      </c>
      <c r="G14" s="30">
        <v>13</v>
      </c>
      <c r="H14" s="30">
        <v>14</v>
      </c>
      <c r="I14" s="30">
        <v>14</v>
      </c>
      <c r="J14" s="30">
        <v>14</v>
      </c>
      <c r="K14" s="30">
        <v>15</v>
      </c>
      <c r="L14" s="30">
        <v>15</v>
      </c>
      <c r="M14" s="30">
        <v>15</v>
      </c>
      <c r="N14" s="30">
        <v>14</v>
      </c>
      <c r="O14" s="30">
        <v>14</v>
      </c>
      <c r="P14" s="30">
        <v>14</v>
      </c>
      <c r="Q14" s="30">
        <v>14</v>
      </c>
      <c r="R14" s="30">
        <v>14</v>
      </c>
      <c r="S14" s="30">
        <v>14</v>
      </c>
      <c r="T14" s="30">
        <v>14</v>
      </c>
      <c r="U14" s="30">
        <v>14</v>
      </c>
      <c r="V14" s="30">
        <v>13</v>
      </c>
      <c r="W14" s="30">
        <v>13</v>
      </c>
      <c r="X14" s="30">
        <v>62</v>
      </c>
      <c r="Y14" s="30">
        <v>53</v>
      </c>
      <c r="Z14" s="30">
        <v>46</v>
      </c>
      <c r="AA14" s="30">
        <v>42</v>
      </c>
      <c r="AB14" s="30">
        <v>37</v>
      </c>
      <c r="AC14" s="30">
        <v>31</v>
      </c>
      <c r="AD14" s="30">
        <v>26</v>
      </c>
      <c r="AE14" s="30">
        <v>24</v>
      </c>
      <c r="AF14" s="30">
        <v>20</v>
      </c>
      <c r="AG14" s="30">
        <v>17</v>
      </c>
      <c r="AH14" s="30">
        <v>12</v>
      </c>
      <c r="AI14" s="30">
        <v>9</v>
      </c>
      <c r="AJ14" s="30">
        <v>10</v>
      </c>
      <c r="AK14" s="30">
        <v>68</v>
      </c>
      <c r="AL14" s="31">
        <v>11</v>
      </c>
      <c r="AM14" s="31">
        <v>1</v>
      </c>
      <c r="AN14" s="31">
        <v>325</v>
      </c>
      <c r="AO14" s="31">
        <v>34</v>
      </c>
      <c r="AP14" s="31">
        <v>32</v>
      </c>
      <c r="AQ14" s="31">
        <v>132</v>
      </c>
      <c r="AR14" s="32">
        <v>13</v>
      </c>
    </row>
    <row r="15" spans="1:44" s="36" customFormat="1" x14ac:dyDescent="0.25">
      <c r="A15" s="12">
        <v>210501</v>
      </c>
      <c r="B15" s="13" t="s">
        <v>53</v>
      </c>
      <c r="C15" s="14">
        <f t="shared" ref="C15:AR15" si="6">SUM(C16:C21)</f>
        <v>10017</v>
      </c>
      <c r="D15" s="14">
        <f t="shared" si="6"/>
        <v>163</v>
      </c>
      <c r="E15" s="14">
        <f t="shared" si="6"/>
        <v>177</v>
      </c>
      <c r="F15" s="14">
        <f t="shared" si="6"/>
        <v>192</v>
      </c>
      <c r="G15" s="14">
        <f t="shared" si="6"/>
        <v>202</v>
      </c>
      <c r="H15" s="14">
        <f t="shared" si="6"/>
        <v>210</v>
      </c>
      <c r="I15" s="14">
        <f t="shared" si="6"/>
        <v>216</v>
      </c>
      <c r="J15" s="14">
        <f t="shared" si="6"/>
        <v>220</v>
      </c>
      <c r="K15" s="14">
        <f t="shared" si="6"/>
        <v>222</v>
      </c>
      <c r="L15" s="14">
        <f t="shared" si="6"/>
        <v>222</v>
      </c>
      <c r="M15" s="14">
        <f t="shared" si="6"/>
        <v>222</v>
      </c>
      <c r="N15" s="14">
        <f t="shared" si="6"/>
        <v>220</v>
      </c>
      <c r="O15" s="14">
        <f t="shared" si="6"/>
        <v>217</v>
      </c>
      <c r="P15" s="14">
        <f t="shared" si="6"/>
        <v>213</v>
      </c>
      <c r="Q15" s="14">
        <f t="shared" si="6"/>
        <v>212</v>
      </c>
      <c r="R15" s="14">
        <f t="shared" si="6"/>
        <v>212</v>
      </c>
      <c r="S15" s="14">
        <f t="shared" si="6"/>
        <v>210</v>
      </c>
      <c r="T15" s="14">
        <f t="shared" si="6"/>
        <v>208</v>
      </c>
      <c r="U15" s="14">
        <f t="shared" si="6"/>
        <v>205</v>
      </c>
      <c r="V15" s="14">
        <f t="shared" si="6"/>
        <v>203</v>
      </c>
      <c r="W15" s="14">
        <f t="shared" si="6"/>
        <v>199</v>
      </c>
      <c r="X15" s="14">
        <f t="shared" si="6"/>
        <v>936</v>
      </c>
      <c r="Y15" s="14">
        <f t="shared" si="6"/>
        <v>802</v>
      </c>
      <c r="Z15" s="14">
        <f t="shared" si="6"/>
        <v>697</v>
      </c>
      <c r="AA15" s="14">
        <f t="shared" si="6"/>
        <v>643</v>
      </c>
      <c r="AB15" s="14">
        <f t="shared" si="6"/>
        <v>558</v>
      </c>
      <c r="AC15" s="14">
        <f t="shared" si="6"/>
        <v>471</v>
      </c>
      <c r="AD15" s="14">
        <f t="shared" si="6"/>
        <v>395</v>
      </c>
      <c r="AE15" s="14">
        <f t="shared" si="6"/>
        <v>360</v>
      </c>
      <c r="AF15" s="14">
        <f t="shared" si="6"/>
        <v>301</v>
      </c>
      <c r="AG15" s="14">
        <f t="shared" si="6"/>
        <v>250</v>
      </c>
      <c r="AH15" s="14">
        <f t="shared" si="6"/>
        <v>176</v>
      </c>
      <c r="AI15" s="14">
        <f t="shared" si="6"/>
        <v>133</v>
      </c>
      <c r="AJ15" s="14">
        <f t="shared" si="6"/>
        <v>147</v>
      </c>
      <c r="AK15" s="14">
        <f t="shared" ref="AK15" si="7">SUM(AK16:AK21)</f>
        <v>1007</v>
      </c>
      <c r="AL15" s="14">
        <f t="shared" si="6"/>
        <v>165</v>
      </c>
      <c r="AM15" s="14">
        <f t="shared" si="6"/>
        <v>13</v>
      </c>
      <c r="AN15" s="14">
        <f t="shared" si="6"/>
        <v>4937</v>
      </c>
      <c r="AO15" s="14">
        <f t="shared" si="6"/>
        <v>522</v>
      </c>
      <c r="AP15" s="14">
        <f t="shared" si="6"/>
        <v>492</v>
      </c>
      <c r="AQ15" s="14">
        <f t="shared" si="6"/>
        <v>2001</v>
      </c>
      <c r="AR15" s="27">
        <f t="shared" si="6"/>
        <v>205</v>
      </c>
    </row>
    <row r="16" spans="1:44" x14ac:dyDescent="0.25">
      <c r="A16" s="45">
        <v>201</v>
      </c>
      <c r="B16" s="8" t="s">
        <v>54</v>
      </c>
      <c r="C16" s="9">
        <v>3082</v>
      </c>
      <c r="D16" s="30">
        <v>50</v>
      </c>
      <c r="E16" s="30">
        <v>55</v>
      </c>
      <c r="F16" s="30">
        <v>59</v>
      </c>
      <c r="G16" s="30">
        <v>62</v>
      </c>
      <c r="H16" s="30">
        <v>65</v>
      </c>
      <c r="I16" s="30">
        <v>66</v>
      </c>
      <c r="J16" s="30">
        <v>68</v>
      </c>
      <c r="K16" s="30">
        <v>68</v>
      </c>
      <c r="L16" s="30">
        <v>68</v>
      </c>
      <c r="M16" s="30">
        <v>68</v>
      </c>
      <c r="N16" s="30">
        <v>68</v>
      </c>
      <c r="O16" s="30">
        <v>67</v>
      </c>
      <c r="P16" s="30">
        <v>66</v>
      </c>
      <c r="Q16" s="30">
        <v>65</v>
      </c>
      <c r="R16" s="30">
        <v>65</v>
      </c>
      <c r="S16" s="30">
        <v>65</v>
      </c>
      <c r="T16" s="30">
        <v>64</v>
      </c>
      <c r="U16" s="30">
        <v>63</v>
      </c>
      <c r="V16" s="30">
        <v>62</v>
      </c>
      <c r="W16" s="30">
        <v>61</v>
      </c>
      <c r="X16" s="30">
        <v>288</v>
      </c>
      <c r="Y16" s="30">
        <v>247</v>
      </c>
      <c r="Z16" s="30">
        <v>214</v>
      </c>
      <c r="AA16" s="30">
        <v>198</v>
      </c>
      <c r="AB16" s="30">
        <v>172</v>
      </c>
      <c r="AC16" s="30">
        <v>145</v>
      </c>
      <c r="AD16" s="30">
        <v>122</v>
      </c>
      <c r="AE16" s="30">
        <v>111</v>
      </c>
      <c r="AF16" s="30">
        <v>92</v>
      </c>
      <c r="AG16" s="30">
        <v>77</v>
      </c>
      <c r="AH16" s="30">
        <v>54</v>
      </c>
      <c r="AI16" s="30">
        <v>41</v>
      </c>
      <c r="AJ16" s="30">
        <v>45</v>
      </c>
      <c r="AK16" s="30">
        <v>309</v>
      </c>
      <c r="AL16" s="31">
        <v>51</v>
      </c>
      <c r="AM16" s="31">
        <v>4</v>
      </c>
      <c r="AN16" s="31">
        <v>1519</v>
      </c>
      <c r="AO16" s="31">
        <v>160</v>
      </c>
      <c r="AP16" s="31">
        <v>151</v>
      </c>
      <c r="AQ16" s="31">
        <v>616</v>
      </c>
      <c r="AR16" s="32">
        <v>63</v>
      </c>
    </row>
    <row r="17" spans="1:44" x14ac:dyDescent="0.25">
      <c r="A17" s="45">
        <v>315</v>
      </c>
      <c r="B17" s="8" t="s">
        <v>55</v>
      </c>
      <c r="C17" s="9">
        <v>1092</v>
      </c>
      <c r="D17" s="30">
        <v>18</v>
      </c>
      <c r="E17" s="30">
        <v>19</v>
      </c>
      <c r="F17" s="30">
        <v>21</v>
      </c>
      <c r="G17" s="30">
        <v>22</v>
      </c>
      <c r="H17" s="30">
        <v>23</v>
      </c>
      <c r="I17" s="30">
        <v>24</v>
      </c>
      <c r="J17" s="30">
        <v>24</v>
      </c>
      <c r="K17" s="30">
        <v>24</v>
      </c>
      <c r="L17" s="30">
        <v>24</v>
      </c>
      <c r="M17" s="30">
        <v>24</v>
      </c>
      <c r="N17" s="30">
        <v>24</v>
      </c>
      <c r="O17" s="30">
        <v>24</v>
      </c>
      <c r="P17" s="30">
        <v>23</v>
      </c>
      <c r="Q17" s="30">
        <v>23</v>
      </c>
      <c r="R17" s="30">
        <v>23</v>
      </c>
      <c r="S17" s="30">
        <v>23</v>
      </c>
      <c r="T17" s="30">
        <v>23</v>
      </c>
      <c r="U17" s="30">
        <v>22</v>
      </c>
      <c r="V17" s="30">
        <v>22</v>
      </c>
      <c r="W17" s="30">
        <v>22</v>
      </c>
      <c r="X17" s="30">
        <v>102</v>
      </c>
      <c r="Y17" s="30">
        <v>87</v>
      </c>
      <c r="Z17" s="30">
        <v>76</v>
      </c>
      <c r="AA17" s="30">
        <v>70</v>
      </c>
      <c r="AB17" s="30">
        <v>61</v>
      </c>
      <c r="AC17" s="30">
        <v>51</v>
      </c>
      <c r="AD17" s="30">
        <v>43</v>
      </c>
      <c r="AE17" s="30">
        <v>39</v>
      </c>
      <c r="AF17" s="30">
        <v>33</v>
      </c>
      <c r="AG17" s="30">
        <v>27</v>
      </c>
      <c r="AH17" s="30">
        <v>19</v>
      </c>
      <c r="AI17" s="30">
        <v>14</v>
      </c>
      <c r="AJ17" s="30">
        <v>16</v>
      </c>
      <c r="AK17" s="30">
        <v>109</v>
      </c>
      <c r="AL17" s="31">
        <v>18</v>
      </c>
      <c r="AM17" s="31">
        <v>1</v>
      </c>
      <c r="AN17" s="31">
        <v>538</v>
      </c>
      <c r="AO17" s="31">
        <v>57</v>
      </c>
      <c r="AP17" s="31">
        <v>54</v>
      </c>
      <c r="AQ17" s="31">
        <v>218</v>
      </c>
      <c r="AR17" s="32">
        <v>22</v>
      </c>
    </row>
    <row r="18" spans="1:44" x14ac:dyDescent="0.25">
      <c r="A18" s="45">
        <v>312</v>
      </c>
      <c r="B18" s="8" t="s">
        <v>56</v>
      </c>
      <c r="C18" s="9">
        <v>1522</v>
      </c>
      <c r="D18" s="30">
        <v>25</v>
      </c>
      <c r="E18" s="30">
        <v>27</v>
      </c>
      <c r="F18" s="30">
        <v>29</v>
      </c>
      <c r="G18" s="30">
        <v>31</v>
      </c>
      <c r="H18" s="30">
        <v>32</v>
      </c>
      <c r="I18" s="30">
        <v>33</v>
      </c>
      <c r="J18" s="30">
        <v>33</v>
      </c>
      <c r="K18" s="30">
        <v>34</v>
      </c>
      <c r="L18" s="30">
        <v>34</v>
      </c>
      <c r="M18" s="30">
        <v>34</v>
      </c>
      <c r="N18" s="30">
        <v>33</v>
      </c>
      <c r="O18" s="30">
        <v>33</v>
      </c>
      <c r="P18" s="30">
        <v>32</v>
      </c>
      <c r="Q18" s="30">
        <v>32</v>
      </c>
      <c r="R18" s="30">
        <v>32</v>
      </c>
      <c r="S18" s="30">
        <v>32</v>
      </c>
      <c r="T18" s="30">
        <v>32</v>
      </c>
      <c r="U18" s="30">
        <v>31</v>
      </c>
      <c r="V18" s="30">
        <v>31</v>
      </c>
      <c r="W18" s="30">
        <v>30</v>
      </c>
      <c r="X18" s="30">
        <v>142</v>
      </c>
      <c r="Y18" s="30">
        <v>122</v>
      </c>
      <c r="Z18" s="30">
        <v>106</v>
      </c>
      <c r="AA18" s="30">
        <v>98</v>
      </c>
      <c r="AB18" s="30">
        <v>85</v>
      </c>
      <c r="AC18" s="30">
        <v>72</v>
      </c>
      <c r="AD18" s="30">
        <v>60</v>
      </c>
      <c r="AE18" s="30">
        <v>55</v>
      </c>
      <c r="AF18" s="30">
        <v>46</v>
      </c>
      <c r="AG18" s="30">
        <v>38</v>
      </c>
      <c r="AH18" s="30">
        <v>27</v>
      </c>
      <c r="AI18" s="30">
        <v>20</v>
      </c>
      <c r="AJ18" s="30">
        <v>22</v>
      </c>
      <c r="AK18" s="30">
        <v>153</v>
      </c>
      <c r="AL18" s="31">
        <v>25</v>
      </c>
      <c r="AM18" s="31">
        <v>2</v>
      </c>
      <c r="AN18" s="31">
        <v>750</v>
      </c>
      <c r="AO18" s="31">
        <v>79</v>
      </c>
      <c r="AP18" s="31">
        <v>75</v>
      </c>
      <c r="AQ18" s="31">
        <v>304</v>
      </c>
      <c r="AR18" s="32">
        <v>31</v>
      </c>
    </row>
    <row r="19" spans="1:44" x14ac:dyDescent="0.25">
      <c r="A19" s="45">
        <v>314</v>
      </c>
      <c r="B19" s="8" t="s">
        <v>57</v>
      </c>
      <c r="C19" s="9">
        <v>2087</v>
      </c>
      <c r="D19" s="30">
        <v>34</v>
      </c>
      <c r="E19" s="30">
        <v>37</v>
      </c>
      <c r="F19" s="30">
        <v>40</v>
      </c>
      <c r="G19" s="30">
        <v>42</v>
      </c>
      <c r="H19" s="30">
        <v>44</v>
      </c>
      <c r="I19" s="30">
        <v>45</v>
      </c>
      <c r="J19" s="30">
        <v>46</v>
      </c>
      <c r="K19" s="30">
        <v>46</v>
      </c>
      <c r="L19" s="30">
        <v>46</v>
      </c>
      <c r="M19" s="30">
        <v>46</v>
      </c>
      <c r="N19" s="30">
        <v>46</v>
      </c>
      <c r="O19" s="30">
        <v>45</v>
      </c>
      <c r="P19" s="30">
        <v>44</v>
      </c>
      <c r="Q19" s="30">
        <v>44</v>
      </c>
      <c r="R19" s="30">
        <v>44</v>
      </c>
      <c r="S19" s="30">
        <v>44</v>
      </c>
      <c r="T19" s="30">
        <v>43</v>
      </c>
      <c r="U19" s="30">
        <v>43</v>
      </c>
      <c r="V19" s="30">
        <v>42</v>
      </c>
      <c r="W19" s="30">
        <v>42</v>
      </c>
      <c r="X19" s="30">
        <v>195</v>
      </c>
      <c r="Y19" s="30">
        <v>167</v>
      </c>
      <c r="Z19" s="30">
        <v>145</v>
      </c>
      <c r="AA19" s="30">
        <v>134</v>
      </c>
      <c r="AB19" s="30">
        <v>116</v>
      </c>
      <c r="AC19" s="30">
        <v>98</v>
      </c>
      <c r="AD19" s="30">
        <v>82</v>
      </c>
      <c r="AE19" s="30">
        <v>75</v>
      </c>
      <c r="AF19" s="30">
        <v>63</v>
      </c>
      <c r="AG19" s="30">
        <v>52</v>
      </c>
      <c r="AH19" s="30">
        <v>37</v>
      </c>
      <c r="AI19" s="30">
        <v>28</v>
      </c>
      <c r="AJ19" s="30">
        <v>31</v>
      </c>
      <c r="AK19" s="30">
        <v>211</v>
      </c>
      <c r="AL19" s="31">
        <v>34</v>
      </c>
      <c r="AM19" s="31">
        <v>3</v>
      </c>
      <c r="AN19" s="31">
        <v>1029</v>
      </c>
      <c r="AO19" s="31">
        <v>109</v>
      </c>
      <c r="AP19" s="31">
        <v>102</v>
      </c>
      <c r="AQ19" s="31">
        <v>417</v>
      </c>
      <c r="AR19" s="32">
        <v>43</v>
      </c>
    </row>
    <row r="20" spans="1:44" x14ac:dyDescent="0.25">
      <c r="A20" s="45">
        <v>313</v>
      </c>
      <c r="B20" s="8" t="s">
        <v>58</v>
      </c>
      <c r="C20" s="9">
        <v>972</v>
      </c>
      <c r="D20" s="30">
        <v>16</v>
      </c>
      <c r="E20" s="30">
        <v>17</v>
      </c>
      <c r="F20" s="30">
        <v>19</v>
      </c>
      <c r="G20" s="30">
        <v>20</v>
      </c>
      <c r="H20" s="30">
        <v>20</v>
      </c>
      <c r="I20" s="30">
        <v>21</v>
      </c>
      <c r="J20" s="30">
        <v>21</v>
      </c>
      <c r="K20" s="30">
        <v>22</v>
      </c>
      <c r="L20" s="30">
        <v>22</v>
      </c>
      <c r="M20" s="30">
        <v>22</v>
      </c>
      <c r="N20" s="30">
        <v>21</v>
      </c>
      <c r="O20" s="30">
        <v>21</v>
      </c>
      <c r="P20" s="30">
        <v>21</v>
      </c>
      <c r="Q20" s="30">
        <v>21</v>
      </c>
      <c r="R20" s="30">
        <v>21</v>
      </c>
      <c r="S20" s="30">
        <v>20</v>
      </c>
      <c r="T20" s="30">
        <v>20</v>
      </c>
      <c r="U20" s="30">
        <v>20</v>
      </c>
      <c r="V20" s="30">
        <v>20</v>
      </c>
      <c r="W20" s="30">
        <v>19</v>
      </c>
      <c r="X20" s="30">
        <v>91</v>
      </c>
      <c r="Y20" s="30">
        <v>78</v>
      </c>
      <c r="Z20" s="30">
        <v>68</v>
      </c>
      <c r="AA20" s="30">
        <v>62</v>
      </c>
      <c r="AB20" s="30">
        <v>54</v>
      </c>
      <c r="AC20" s="30">
        <v>46</v>
      </c>
      <c r="AD20" s="30">
        <v>38</v>
      </c>
      <c r="AE20" s="30">
        <v>35</v>
      </c>
      <c r="AF20" s="30">
        <v>29</v>
      </c>
      <c r="AG20" s="30">
        <v>24</v>
      </c>
      <c r="AH20" s="30">
        <v>17</v>
      </c>
      <c r="AI20" s="30">
        <v>13</v>
      </c>
      <c r="AJ20" s="30">
        <v>14</v>
      </c>
      <c r="AK20" s="30">
        <v>97</v>
      </c>
      <c r="AL20" s="31">
        <v>16</v>
      </c>
      <c r="AM20" s="31">
        <v>1</v>
      </c>
      <c r="AN20" s="31">
        <v>479</v>
      </c>
      <c r="AO20" s="31">
        <v>51</v>
      </c>
      <c r="AP20" s="31">
        <v>48</v>
      </c>
      <c r="AQ20" s="31">
        <v>194</v>
      </c>
      <c r="AR20" s="32">
        <v>20</v>
      </c>
    </row>
    <row r="21" spans="1:44" x14ac:dyDescent="0.25">
      <c r="A21" s="45">
        <v>318</v>
      </c>
      <c r="B21" s="8" t="s">
        <v>59</v>
      </c>
      <c r="C21" s="9">
        <v>1262</v>
      </c>
      <c r="D21" s="30">
        <v>20</v>
      </c>
      <c r="E21" s="30">
        <v>22</v>
      </c>
      <c r="F21" s="30">
        <v>24</v>
      </c>
      <c r="G21" s="30">
        <v>25</v>
      </c>
      <c r="H21" s="30">
        <v>26</v>
      </c>
      <c r="I21" s="30">
        <v>27</v>
      </c>
      <c r="J21" s="30">
        <v>28</v>
      </c>
      <c r="K21" s="30">
        <v>28</v>
      </c>
      <c r="L21" s="30">
        <v>28</v>
      </c>
      <c r="M21" s="30">
        <v>28</v>
      </c>
      <c r="N21" s="30">
        <v>28</v>
      </c>
      <c r="O21" s="30">
        <v>27</v>
      </c>
      <c r="P21" s="30">
        <v>27</v>
      </c>
      <c r="Q21" s="30">
        <v>27</v>
      </c>
      <c r="R21" s="30">
        <v>27</v>
      </c>
      <c r="S21" s="30">
        <v>26</v>
      </c>
      <c r="T21" s="30">
        <v>26</v>
      </c>
      <c r="U21" s="30">
        <v>26</v>
      </c>
      <c r="V21" s="30">
        <v>26</v>
      </c>
      <c r="W21" s="30">
        <v>25</v>
      </c>
      <c r="X21" s="30">
        <v>118</v>
      </c>
      <c r="Y21" s="30">
        <v>101</v>
      </c>
      <c r="Z21" s="30">
        <v>88</v>
      </c>
      <c r="AA21" s="30">
        <v>81</v>
      </c>
      <c r="AB21" s="30">
        <v>70</v>
      </c>
      <c r="AC21" s="30">
        <v>59</v>
      </c>
      <c r="AD21" s="30">
        <v>50</v>
      </c>
      <c r="AE21" s="30">
        <v>45</v>
      </c>
      <c r="AF21" s="30">
        <v>38</v>
      </c>
      <c r="AG21" s="30">
        <v>32</v>
      </c>
      <c r="AH21" s="30">
        <v>22</v>
      </c>
      <c r="AI21" s="30">
        <v>17</v>
      </c>
      <c r="AJ21" s="30">
        <v>19</v>
      </c>
      <c r="AK21" s="30">
        <v>128</v>
      </c>
      <c r="AL21" s="31">
        <v>21</v>
      </c>
      <c r="AM21" s="31">
        <v>2</v>
      </c>
      <c r="AN21" s="31">
        <v>622</v>
      </c>
      <c r="AO21" s="31">
        <v>66</v>
      </c>
      <c r="AP21" s="31">
        <v>62</v>
      </c>
      <c r="AQ21" s="31">
        <v>252</v>
      </c>
      <c r="AR21" s="32">
        <v>26</v>
      </c>
    </row>
    <row r="22" spans="1:44" s="36" customFormat="1" x14ac:dyDescent="0.25">
      <c r="A22" s="12">
        <v>210501</v>
      </c>
      <c r="B22" s="13" t="s">
        <v>60</v>
      </c>
      <c r="C22" s="14">
        <f>SUM(C23:C31)</f>
        <v>12992</v>
      </c>
      <c r="D22" s="14">
        <f t="shared" ref="D22:AR22" si="8">SUM(D23:D31)</f>
        <v>211</v>
      </c>
      <c r="E22" s="14">
        <f t="shared" si="8"/>
        <v>232</v>
      </c>
      <c r="F22" s="14">
        <f t="shared" si="8"/>
        <v>248</v>
      </c>
      <c r="G22" s="14">
        <f t="shared" si="8"/>
        <v>262</v>
      </c>
      <c r="H22" s="14">
        <f t="shared" si="8"/>
        <v>273</v>
      </c>
      <c r="I22" s="14">
        <f t="shared" si="8"/>
        <v>279</v>
      </c>
      <c r="J22" s="14">
        <f t="shared" si="8"/>
        <v>284</v>
      </c>
      <c r="K22" s="14">
        <f t="shared" si="8"/>
        <v>289</v>
      </c>
      <c r="L22" s="14">
        <f t="shared" si="8"/>
        <v>289</v>
      </c>
      <c r="M22" s="14">
        <f t="shared" si="8"/>
        <v>289</v>
      </c>
      <c r="N22" s="14">
        <f t="shared" si="8"/>
        <v>284</v>
      </c>
      <c r="O22" s="14">
        <f t="shared" si="8"/>
        <v>279</v>
      </c>
      <c r="P22" s="14">
        <f t="shared" si="8"/>
        <v>276</v>
      </c>
      <c r="Q22" s="14">
        <f t="shared" si="8"/>
        <v>275</v>
      </c>
      <c r="R22" s="14">
        <f t="shared" si="8"/>
        <v>274</v>
      </c>
      <c r="S22" s="14">
        <f t="shared" si="8"/>
        <v>274</v>
      </c>
      <c r="T22" s="14">
        <f t="shared" si="8"/>
        <v>271</v>
      </c>
      <c r="U22" s="14">
        <f t="shared" si="8"/>
        <v>267</v>
      </c>
      <c r="V22" s="14">
        <f t="shared" si="8"/>
        <v>263</v>
      </c>
      <c r="W22" s="14">
        <f t="shared" si="8"/>
        <v>259</v>
      </c>
      <c r="X22" s="14">
        <f t="shared" si="8"/>
        <v>1213</v>
      </c>
      <c r="Y22" s="14">
        <f t="shared" si="8"/>
        <v>1041</v>
      </c>
      <c r="Z22" s="14">
        <f t="shared" si="8"/>
        <v>901</v>
      </c>
      <c r="AA22" s="14">
        <f t="shared" si="8"/>
        <v>835</v>
      </c>
      <c r="AB22" s="14">
        <f t="shared" si="8"/>
        <v>722</v>
      </c>
      <c r="AC22" s="14">
        <f t="shared" si="8"/>
        <v>612</v>
      </c>
      <c r="AD22" s="14">
        <f t="shared" si="8"/>
        <v>513</v>
      </c>
      <c r="AE22" s="14">
        <f t="shared" si="8"/>
        <v>468</v>
      </c>
      <c r="AF22" s="14">
        <f t="shared" si="8"/>
        <v>391</v>
      </c>
      <c r="AG22" s="14">
        <f t="shared" si="8"/>
        <v>326</v>
      </c>
      <c r="AH22" s="14">
        <f t="shared" si="8"/>
        <v>229</v>
      </c>
      <c r="AI22" s="14">
        <f t="shared" si="8"/>
        <v>173</v>
      </c>
      <c r="AJ22" s="14">
        <f t="shared" si="8"/>
        <v>192</v>
      </c>
      <c r="AK22" s="14">
        <f t="shared" ref="AK22" si="9">SUM(AK23:AK31)</f>
        <v>1311</v>
      </c>
      <c r="AL22" s="14">
        <f t="shared" si="8"/>
        <v>212</v>
      </c>
      <c r="AM22" s="14">
        <f t="shared" si="8"/>
        <v>17</v>
      </c>
      <c r="AN22" s="14">
        <f t="shared" si="8"/>
        <v>6404</v>
      </c>
      <c r="AO22" s="14">
        <f t="shared" si="8"/>
        <v>677</v>
      </c>
      <c r="AP22" s="14">
        <f t="shared" si="8"/>
        <v>640</v>
      </c>
      <c r="AQ22" s="14">
        <f t="shared" si="8"/>
        <v>2597</v>
      </c>
      <c r="AR22" s="27">
        <f t="shared" si="8"/>
        <v>265</v>
      </c>
    </row>
    <row r="23" spans="1:44" x14ac:dyDescent="0.25">
      <c r="A23" s="45">
        <v>303</v>
      </c>
      <c r="B23" s="8" t="s">
        <v>61</v>
      </c>
      <c r="C23" s="9">
        <v>2057</v>
      </c>
      <c r="D23" s="30">
        <v>33</v>
      </c>
      <c r="E23" s="30">
        <v>37</v>
      </c>
      <c r="F23" s="30">
        <v>39</v>
      </c>
      <c r="G23" s="30">
        <v>42</v>
      </c>
      <c r="H23" s="30">
        <v>43</v>
      </c>
      <c r="I23" s="30">
        <v>44</v>
      </c>
      <c r="J23" s="30">
        <v>45</v>
      </c>
      <c r="K23" s="30">
        <v>46</v>
      </c>
      <c r="L23" s="30">
        <v>46</v>
      </c>
      <c r="M23" s="30">
        <v>46</v>
      </c>
      <c r="N23" s="30">
        <v>45</v>
      </c>
      <c r="O23" s="30">
        <v>44</v>
      </c>
      <c r="P23" s="30">
        <v>44</v>
      </c>
      <c r="Q23" s="30">
        <v>44</v>
      </c>
      <c r="R23" s="30">
        <v>43</v>
      </c>
      <c r="S23" s="30">
        <v>43</v>
      </c>
      <c r="T23" s="30">
        <v>43</v>
      </c>
      <c r="U23" s="30">
        <v>42</v>
      </c>
      <c r="V23" s="30">
        <v>42</v>
      </c>
      <c r="W23" s="30">
        <v>41</v>
      </c>
      <c r="X23" s="30">
        <v>192</v>
      </c>
      <c r="Y23" s="30">
        <v>165</v>
      </c>
      <c r="Z23" s="30">
        <v>143</v>
      </c>
      <c r="AA23" s="30">
        <v>132</v>
      </c>
      <c r="AB23" s="30">
        <v>114</v>
      </c>
      <c r="AC23" s="30">
        <v>97</v>
      </c>
      <c r="AD23" s="30">
        <v>81</v>
      </c>
      <c r="AE23" s="30">
        <v>74</v>
      </c>
      <c r="AF23" s="30">
        <v>62</v>
      </c>
      <c r="AG23" s="30">
        <v>52</v>
      </c>
      <c r="AH23" s="30">
        <v>36</v>
      </c>
      <c r="AI23" s="30">
        <v>27</v>
      </c>
      <c r="AJ23" s="30">
        <v>30</v>
      </c>
      <c r="AK23" s="30">
        <v>207</v>
      </c>
      <c r="AL23" s="31">
        <v>34</v>
      </c>
      <c r="AM23" s="31">
        <v>3</v>
      </c>
      <c r="AN23" s="31">
        <v>1014</v>
      </c>
      <c r="AO23" s="31">
        <v>107</v>
      </c>
      <c r="AP23" s="31">
        <v>101</v>
      </c>
      <c r="AQ23" s="31">
        <v>411</v>
      </c>
      <c r="AR23" s="32">
        <v>42</v>
      </c>
    </row>
    <row r="24" spans="1:44" x14ac:dyDescent="0.25">
      <c r="A24" s="45">
        <v>304</v>
      </c>
      <c r="B24" s="8" t="s">
        <v>62</v>
      </c>
      <c r="C24" s="9">
        <v>1892</v>
      </c>
      <c r="D24" s="30">
        <v>31</v>
      </c>
      <c r="E24" s="30">
        <v>34</v>
      </c>
      <c r="F24" s="30">
        <v>36</v>
      </c>
      <c r="G24" s="30">
        <v>38</v>
      </c>
      <c r="H24" s="30">
        <v>40</v>
      </c>
      <c r="I24" s="30">
        <v>41</v>
      </c>
      <c r="J24" s="30">
        <v>41</v>
      </c>
      <c r="K24" s="30">
        <v>42</v>
      </c>
      <c r="L24" s="30">
        <v>42</v>
      </c>
      <c r="M24" s="30">
        <v>42</v>
      </c>
      <c r="N24" s="30">
        <v>41</v>
      </c>
      <c r="O24" s="30">
        <v>41</v>
      </c>
      <c r="P24" s="30">
        <v>40</v>
      </c>
      <c r="Q24" s="30">
        <v>40</v>
      </c>
      <c r="R24" s="30">
        <v>40</v>
      </c>
      <c r="S24" s="30">
        <v>40</v>
      </c>
      <c r="T24" s="30">
        <v>39</v>
      </c>
      <c r="U24" s="30">
        <v>39</v>
      </c>
      <c r="V24" s="30">
        <v>38</v>
      </c>
      <c r="W24" s="30">
        <v>38</v>
      </c>
      <c r="X24" s="30">
        <v>177</v>
      </c>
      <c r="Y24" s="30">
        <v>152</v>
      </c>
      <c r="Z24" s="30">
        <v>131</v>
      </c>
      <c r="AA24" s="30">
        <v>122</v>
      </c>
      <c r="AB24" s="30">
        <v>105</v>
      </c>
      <c r="AC24" s="30">
        <v>89</v>
      </c>
      <c r="AD24" s="30">
        <v>75</v>
      </c>
      <c r="AE24" s="30">
        <v>68</v>
      </c>
      <c r="AF24" s="30">
        <v>57</v>
      </c>
      <c r="AG24" s="30">
        <v>47</v>
      </c>
      <c r="AH24" s="30">
        <v>33</v>
      </c>
      <c r="AI24" s="30">
        <v>25</v>
      </c>
      <c r="AJ24" s="30">
        <v>28</v>
      </c>
      <c r="AK24" s="30">
        <v>190</v>
      </c>
      <c r="AL24" s="31">
        <v>31</v>
      </c>
      <c r="AM24" s="31">
        <v>2</v>
      </c>
      <c r="AN24" s="31">
        <v>933</v>
      </c>
      <c r="AO24" s="31">
        <v>98</v>
      </c>
      <c r="AP24" s="31">
        <v>93</v>
      </c>
      <c r="AQ24" s="31">
        <v>378</v>
      </c>
      <c r="AR24" s="32">
        <v>39</v>
      </c>
    </row>
    <row r="25" spans="1:44" x14ac:dyDescent="0.25">
      <c r="A25" s="45">
        <v>316</v>
      </c>
      <c r="B25" s="8" t="s">
        <v>63</v>
      </c>
      <c r="C25" s="9">
        <v>2027</v>
      </c>
      <c r="D25" s="30">
        <v>33</v>
      </c>
      <c r="E25" s="30">
        <v>36</v>
      </c>
      <c r="F25" s="30">
        <v>39</v>
      </c>
      <c r="G25" s="30">
        <v>41</v>
      </c>
      <c r="H25" s="30">
        <v>43</v>
      </c>
      <c r="I25" s="30">
        <v>44</v>
      </c>
      <c r="J25" s="30">
        <v>44</v>
      </c>
      <c r="K25" s="30">
        <v>45</v>
      </c>
      <c r="L25" s="30">
        <v>45</v>
      </c>
      <c r="M25" s="30">
        <v>45</v>
      </c>
      <c r="N25" s="30">
        <v>44</v>
      </c>
      <c r="O25" s="30">
        <v>44</v>
      </c>
      <c r="P25" s="30">
        <v>43</v>
      </c>
      <c r="Q25" s="30">
        <v>43</v>
      </c>
      <c r="R25" s="30">
        <v>43</v>
      </c>
      <c r="S25" s="30">
        <v>43</v>
      </c>
      <c r="T25" s="30">
        <v>42</v>
      </c>
      <c r="U25" s="30">
        <v>42</v>
      </c>
      <c r="V25" s="30">
        <v>41</v>
      </c>
      <c r="W25" s="30">
        <v>40</v>
      </c>
      <c r="X25" s="30">
        <v>189</v>
      </c>
      <c r="Y25" s="30">
        <v>162</v>
      </c>
      <c r="Z25" s="30">
        <v>141</v>
      </c>
      <c r="AA25" s="30">
        <v>130</v>
      </c>
      <c r="AB25" s="30">
        <v>113</v>
      </c>
      <c r="AC25" s="30">
        <v>95</v>
      </c>
      <c r="AD25" s="30">
        <v>80</v>
      </c>
      <c r="AE25" s="30">
        <v>73</v>
      </c>
      <c r="AF25" s="30">
        <v>61</v>
      </c>
      <c r="AG25" s="30">
        <v>51</v>
      </c>
      <c r="AH25" s="30">
        <v>36</v>
      </c>
      <c r="AI25" s="30">
        <v>27</v>
      </c>
      <c r="AJ25" s="30">
        <v>30</v>
      </c>
      <c r="AK25" s="30">
        <v>205</v>
      </c>
      <c r="AL25" s="31">
        <v>33</v>
      </c>
      <c r="AM25" s="31">
        <v>3</v>
      </c>
      <c r="AN25" s="31">
        <v>999</v>
      </c>
      <c r="AO25" s="31">
        <v>106</v>
      </c>
      <c r="AP25" s="31">
        <v>100</v>
      </c>
      <c r="AQ25" s="31">
        <v>405</v>
      </c>
      <c r="AR25" s="32">
        <v>41</v>
      </c>
    </row>
    <row r="26" spans="1:44" x14ac:dyDescent="0.25">
      <c r="A26" s="45">
        <v>307</v>
      </c>
      <c r="B26" s="8" t="s">
        <v>64</v>
      </c>
      <c r="C26" s="9">
        <v>2335</v>
      </c>
      <c r="D26" s="30">
        <v>38</v>
      </c>
      <c r="E26" s="30">
        <v>42</v>
      </c>
      <c r="F26" s="30">
        <v>45</v>
      </c>
      <c r="G26" s="30">
        <v>47</v>
      </c>
      <c r="H26" s="30">
        <v>49</v>
      </c>
      <c r="I26" s="30">
        <v>50</v>
      </c>
      <c r="J26" s="30">
        <v>51</v>
      </c>
      <c r="K26" s="30">
        <v>52</v>
      </c>
      <c r="L26" s="30">
        <v>52</v>
      </c>
      <c r="M26" s="30">
        <v>52</v>
      </c>
      <c r="N26" s="30">
        <v>51</v>
      </c>
      <c r="O26" s="30">
        <v>50</v>
      </c>
      <c r="P26" s="30">
        <v>50</v>
      </c>
      <c r="Q26" s="30">
        <v>49</v>
      </c>
      <c r="R26" s="30">
        <v>49</v>
      </c>
      <c r="S26" s="30">
        <v>49</v>
      </c>
      <c r="T26" s="30">
        <v>49</v>
      </c>
      <c r="U26" s="30">
        <v>48</v>
      </c>
      <c r="V26" s="30">
        <v>47</v>
      </c>
      <c r="W26" s="30">
        <v>47</v>
      </c>
      <c r="X26" s="30">
        <v>218</v>
      </c>
      <c r="Y26" s="30">
        <v>187</v>
      </c>
      <c r="Z26" s="30">
        <v>162</v>
      </c>
      <c r="AA26" s="30">
        <v>150</v>
      </c>
      <c r="AB26" s="30">
        <v>130</v>
      </c>
      <c r="AC26" s="30">
        <v>110</v>
      </c>
      <c r="AD26" s="30">
        <v>92</v>
      </c>
      <c r="AE26" s="30">
        <v>84</v>
      </c>
      <c r="AF26" s="30">
        <v>70</v>
      </c>
      <c r="AG26" s="30">
        <v>59</v>
      </c>
      <c r="AH26" s="30">
        <v>41</v>
      </c>
      <c r="AI26" s="30">
        <v>31</v>
      </c>
      <c r="AJ26" s="30">
        <v>34</v>
      </c>
      <c r="AK26" s="30">
        <v>235</v>
      </c>
      <c r="AL26" s="31">
        <v>38</v>
      </c>
      <c r="AM26" s="31">
        <v>3</v>
      </c>
      <c r="AN26" s="31">
        <v>1151</v>
      </c>
      <c r="AO26" s="31">
        <v>122</v>
      </c>
      <c r="AP26" s="31">
        <v>115</v>
      </c>
      <c r="AQ26" s="31">
        <v>467</v>
      </c>
      <c r="AR26" s="32">
        <v>48</v>
      </c>
    </row>
    <row r="27" spans="1:44" x14ac:dyDescent="0.25">
      <c r="A27" s="45">
        <v>311</v>
      </c>
      <c r="B27" s="8" t="s">
        <v>65</v>
      </c>
      <c r="C27" s="9">
        <v>995</v>
      </c>
      <c r="D27" s="30">
        <v>16</v>
      </c>
      <c r="E27" s="30">
        <v>18</v>
      </c>
      <c r="F27" s="30">
        <v>19</v>
      </c>
      <c r="G27" s="30">
        <v>20</v>
      </c>
      <c r="H27" s="30">
        <v>21</v>
      </c>
      <c r="I27" s="30">
        <v>21</v>
      </c>
      <c r="J27" s="30">
        <v>22</v>
      </c>
      <c r="K27" s="30">
        <v>22</v>
      </c>
      <c r="L27" s="30">
        <v>22</v>
      </c>
      <c r="M27" s="30">
        <v>22</v>
      </c>
      <c r="N27" s="30">
        <v>22</v>
      </c>
      <c r="O27" s="30">
        <v>21</v>
      </c>
      <c r="P27" s="30">
        <v>21</v>
      </c>
      <c r="Q27" s="30">
        <v>21</v>
      </c>
      <c r="R27" s="30">
        <v>21</v>
      </c>
      <c r="S27" s="30">
        <v>21</v>
      </c>
      <c r="T27" s="30">
        <v>21</v>
      </c>
      <c r="U27" s="30">
        <v>20</v>
      </c>
      <c r="V27" s="30">
        <v>20</v>
      </c>
      <c r="W27" s="30">
        <v>20</v>
      </c>
      <c r="X27" s="30">
        <v>93</v>
      </c>
      <c r="Y27" s="30">
        <v>80</v>
      </c>
      <c r="Z27" s="30">
        <v>69</v>
      </c>
      <c r="AA27" s="30">
        <v>64</v>
      </c>
      <c r="AB27" s="30">
        <v>55</v>
      </c>
      <c r="AC27" s="30">
        <v>47</v>
      </c>
      <c r="AD27" s="30">
        <v>39</v>
      </c>
      <c r="AE27" s="30">
        <v>36</v>
      </c>
      <c r="AF27" s="30">
        <v>30</v>
      </c>
      <c r="AG27" s="30">
        <v>25</v>
      </c>
      <c r="AH27" s="30">
        <v>18</v>
      </c>
      <c r="AI27" s="30">
        <v>13</v>
      </c>
      <c r="AJ27" s="30">
        <v>15</v>
      </c>
      <c r="AK27" s="30">
        <v>101</v>
      </c>
      <c r="AL27" s="31">
        <v>16</v>
      </c>
      <c r="AM27" s="31">
        <v>1</v>
      </c>
      <c r="AN27" s="31">
        <v>490</v>
      </c>
      <c r="AO27" s="31">
        <v>52</v>
      </c>
      <c r="AP27" s="31">
        <v>49</v>
      </c>
      <c r="AQ27" s="31">
        <v>199</v>
      </c>
      <c r="AR27" s="32">
        <v>20</v>
      </c>
    </row>
    <row r="28" spans="1:44" x14ac:dyDescent="0.25">
      <c r="A28" s="45">
        <v>308</v>
      </c>
      <c r="B28" s="8" t="s">
        <v>66</v>
      </c>
      <c r="C28" s="9">
        <v>1359</v>
      </c>
      <c r="D28" s="30">
        <v>22</v>
      </c>
      <c r="E28" s="30">
        <v>24</v>
      </c>
      <c r="F28" s="30">
        <v>26</v>
      </c>
      <c r="G28" s="30">
        <v>27</v>
      </c>
      <c r="H28" s="30">
        <v>28</v>
      </c>
      <c r="I28" s="30">
        <v>29</v>
      </c>
      <c r="J28" s="30">
        <v>30</v>
      </c>
      <c r="K28" s="30">
        <v>30</v>
      </c>
      <c r="L28" s="30">
        <v>30</v>
      </c>
      <c r="M28" s="30">
        <v>30</v>
      </c>
      <c r="N28" s="30">
        <v>30</v>
      </c>
      <c r="O28" s="30">
        <v>29</v>
      </c>
      <c r="P28" s="30">
        <v>29</v>
      </c>
      <c r="Q28" s="30">
        <v>29</v>
      </c>
      <c r="R28" s="30">
        <v>29</v>
      </c>
      <c r="S28" s="30">
        <v>29</v>
      </c>
      <c r="T28" s="30">
        <v>28</v>
      </c>
      <c r="U28" s="30">
        <v>28</v>
      </c>
      <c r="V28" s="30">
        <v>28</v>
      </c>
      <c r="W28" s="30">
        <v>27</v>
      </c>
      <c r="X28" s="30">
        <v>127</v>
      </c>
      <c r="Y28" s="30">
        <v>109</v>
      </c>
      <c r="Z28" s="30">
        <v>94</v>
      </c>
      <c r="AA28" s="30">
        <v>87</v>
      </c>
      <c r="AB28" s="30">
        <v>76</v>
      </c>
      <c r="AC28" s="30">
        <v>64</v>
      </c>
      <c r="AD28" s="30">
        <v>54</v>
      </c>
      <c r="AE28" s="30">
        <v>49</v>
      </c>
      <c r="AF28" s="30">
        <v>41</v>
      </c>
      <c r="AG28" s="30">
        <v>34</v>
      </c>
      <c r="AH28" s="30">
        <v>24</v>
      </c>
      <c r="AI28" s="30">
        <v>18</v>
      </c>
      <c r="AJ28" s="30">
        <v>20</v>
      </c>
      <c r="AK28" s="30">
        <v>137</v>
      </c>
      <c r="AL28" s="31">
        <v>22</v>
      </c>
      <c r="AM28" s="31">
        <v>2</v>
      </c>
      <c r="AN28" s="31">
        <v>670</v>
      </c>
      <c r="AO28" s="31">
        <v>71</v>
      </c>
      <c r="AP28" s="31">
        <v>67</v>
      </c>
      <c r="AQ28" s="31">
        <v>272</v>
      </c>
      <c r="AR28" s="32">
        <v>28</v>
      </c>
    </row>
    <row r="29" spans="1:44" x14ac:dyDescent="0.25">
      <c r="A29" s="45">
        <v>302</v>
      </c>
      <c r="B29" s="8" t="s">
        <v>67</v>
      </c>
      <c r="C29" s="9">
        <v>797</v>
      </c>
      <c r="D29" s="30">
        <v>13</v>
      </c>
      <c r="E29" s="30">
        <v>14</v>
      </c>
      <c r="F29" s="30">
        <v>15</v>
      </c>
      <c r="G29" s="30">
        <v>16</v>
      </c>
      <c r="H29" s="30">
        <v>17</v>
      </c>
      <c r="I29" s="30">
        <v>17</v>
      </c>
      <c r="J29" s="30">
        <v>17</v>
      </c>
      <c r="K29" s="30">
        <v>18</v>
      </c>
      <c r="L29" s="30">
        <v>18</v>
      </c>
      <c r="M29" s="30">
        <v>18</v>
      </c>
      <c r="N29" s="30">
        <v>17</v>
      </c>
      <c r="O29" s="30">
        <v>17</v>
      </c>
      <c r="P29" s="30">
        <v>17</v>
      </c>
      <c r="Q29" s="30">
        <v>17</v>
      </c>
      <c r="R29" s="30">
        <v>17</v>
      </c>
      <c r="S29" s="30">
        <v>17</v>
      </c>
      <c r="T29" s="30">
        <v>17</v>
      </c>
      <c r="U29" s="30">
        <v>16</v>
      </c>
      <c r="V29" s="30">
        <v>16</v>
      </c>
      <c r="W29" s="30">
        <v>16</v>
      </c>
      <c r="X29" s="30">
        <v>74</v>
      </c>
      <c r="Y29" s="30">
        <v>64</v>
      </c>
      <c r="Z29" s="30">
        <v>55</v>
      </c>
      <c r="AA29" s="30">
        <v>51</v>
      </c>
      <c r="AB29" s="30">
        <v>44</v>
      </c>
      <c r="AC29" s="30">
        <v>38</v>
      </c>
      <c r="AD29" s="30">
        <v>31</v>
      </c>
      <c r="AE29" s="30">
        <v>29</v>
      </c>
      <c r="AF29" s="30">
        <v>24</v>
      </c>
      <c r="AG29" s="30">
        <v>20</v>
      </c>
      <c r="AH29" s="30">
        <v>14</v>
      </c>
      <c r="AI29" s="30">
        <v>11</v>
      </c>
      <c r="AJ29" s="30">
        <v>12</v>
      </c>
      <c r="AK29" s="30">
        <v>81</v>
      </c>
      <c r="AL29" s="31">
        <v>13</v>
      </c>
      <c r="AM29" s="31">
        <v>1</v>
      </c>
      <c r="AN29" s="31">
        <v>393</v>
      </c>
      <c r="AO29" s="31">
        <v>41</v>
      </c>
      <c r="AP29" s="31">
        <v>39</v>
      </c>
      <c r="AQ29" s="31">
        <v>159</v>
      </c>
      <c r="AR29" s="32">
        <v>16</v>
      </c>
    </row>
    <row r="30" spans="1:44" x14ac:dyDescent="0.25">
      <c r="A30" s="45">
        <v>317</v>
      </c>
      <c r="B30" s="8" t="s">
        <v>68</v>
      </c>
      <c r="C30" s="9">
        <v>725</v>
      </c>
      <c r="D30" s="30">
        <v>12</v>
      </c>
      <c r="E30" s="30">
        <v>13</v>
      </c>
      <c r="F30" s="30">
        <v>14</v>
      </c>
      <c r="G30" s="30">
        <v>15</v>
      </c>
      <c r="H30" s="30">
        <v>15</v>
      </c>
      <c r="I30" s="30">
        <v>16</v>
      </c>
      <c r="J30" s="30">
        <v>16</v>
      </c>
      <c r="K30" s="30">
        <v>16</v>
      </c>
      <c r="L30" s="30">
        <v>16</v>
      </c>
      <c r="M30" s="30">
        <v>16</v>
      </c>
      <c r="N30" s="30">
        <v>16</v>
      </c>
      <c r="O30" s="30">
        <v>16</v>
      </c>
      <c r="P30" s="30">
        <v>15</v>
      </c>
      <c r="Q30" s="30">
        <v>15</v>
      </c>
      <c r="R30" s="30">
        <v>15</v>
      </c>
      <c r="S30" s="30">
        <v>15</v>
      </c>
      <c r="T30" s="30">
        <v>15</v>
      </c>
      <c r="U30" s="30">
        <v>15</v>
      </c>
      <c r="V30" s="30">
        <v>15</v>
      </c>
      <c r="W30" s="30">
        <v>14</v>
      </c>
      <c r="X30" s="30">
        <v>68</v>
      </c>
      <c r="Y30" s="30">
        <v>58</v>
      </c>
      <c r="Z30" s="30">
        <v>50</v>
      </c>
      <c r="AA30" s="30">
        <v>47</v>
      </c>
      <c r="AB30" s="30">
        <v>40</v>
      </c>
      <c r="AC30" s="30">
        <v>34</v>
      </c>
      <c r="AD30" s="30">
        <v>29</v>
      </c>
      <c r="AE30" s="30">
        <v>26</v>
      </c>
      <c r="AF30" s="30">
        <v>22</v>
      </c>
      <c r="AG30" s="30">
        <v>18</v>
      </c>
      <c r="AH30" s="30">
        <v>13</v>
      </c>
      <c r="AI30" s="30">
        <v>10</v>
      </c>
      <c r="AJ30" s="30">
        <v>11</v>
      </c>
      <c r="AK30" s="30">
        <v>74</v>
      </c>
      <c r="AL30" s="31">
        <v>12</v>
      </c>
      <c r="AM30" s="31">
        <v>1</v>
      </c>
      <c r="AN30" s="31">
        <v>357</v>
      </c>
      <c r="AO30" s="31">
        <v>38</v>
      </c>
      <c r="AP30" s="31">
        <v>36</v>
      </c>
      <c r="AQ30" s="31">
        <v>145</v>
      </c>
      <c r="AR30" s="32">
        <v>15</v>
      </c>
    </row>
    <row r="31" spans="1:44" x14ac:dyDescent="0.25">
      <c r="A31" s="45">
        <v>318</v>
      </c>
      <c r="B31" s="8" t="s">
        <v>69</v>
      </c>
      <c r="C31" s="9">
        <v>805</v>
      </c>
      <c r="D31" s="30">
        <v>13</v>
      </c>
      <c r="E31" s="30">
        <v>14</v>
      </c>
      <c r="F31" s="30">
        <v>15</v>
      </c>
      <c r="G31" s="30">
        <v>16</v>
      </c>
      <c r="H31" s="30">
        <v>17</v>
      </c>
      <c r="I31" s="30">
        <v>17</v>
      </c>
      <c r="J31" s="30">
        <v>18</v>
      </c>
      <c r="K31" s="30">
        <v>18</v>
      </c>
      <c r="L31" s="30">
        <v>18</v>
      </c>
      <c r="M31" s="30">
        <v>18</v>
      </c>
      <c r="N31" s="30">
        <v>18</v>
      </c>
      <c r="O31" s="30">
        <v>17</v>
      </c>
      <c r="P31" s="30">
        <v>17</v>
      </c>
      <c r="Q31" s="30">
        <v>17</v>
      </c>
      <c r="R31" s="30">
        <v>17</v>
      </c>
      <c r="S31" s="30">
        <v>17</v>
      </c>
      <c r="T31" s="30">
        <v>17</v>
      </c>
      <c r="U31" s="30">
        <v>17</v>
      </c>
      <c r="V31" s="30">
        <v>16</v>
      </c>
      <c r="W31" s="30">
        <v>16</v>
      </c>
      <c r="X31" s="30">
        <v>75</v>
      </c>
      <c r="Y31" s="30">
        <v>64</v>
      </c>
      <c r="Z31" s="30">
        <v>56</v>
      </c>
      <c r="AA31" s="30">
        <v>52</v>
      </c>
      <c r="AB31" s="30">
        <v>45</v>
      </c>
      <c r="AC31" s="30">
        <v>38</v>
      </c>
      <c r="AD31" s="30">
        <v>32</v>
      </c>
      <c r="AE31" s="30">
        <v>29</v>
      </c>
      <c r="AF31" s="30">
        <v>24</v>
      </c>
      <c r="AG31" s="30">
        <v>20</v>
      </c>
      <c r="AH31" s="30">
        <v>14</v>
      </c>
      <c r="AI31" s="30">
        <v>11</v>
      </c>
      <c r="AJ31" s="30">
        <v>12</v>
      </c>
      <c r="AK31" s="30">
        <v>81</v>
      </c>
      <c r="AL31" s="31">
        <v>13</v>
      </c>
      <c r="AM31" s="31">
        <v>1</v>
      </c>
      <c r="AN31" s="31">
        <v>397</v>
      </c>
      <c r="AO31" s="31">
        <v>42</v>
      </c>
      <c r="AP31" s="31">
        <v>40</v>
      </c>
      <c r="AQ31" s="31">
        <v>161</v>
      </c>
      <c r="AR31" s="32">
        <v>16</v>
      </c>
    </row>
    <row r="32" spans="1:44" s="36" customFormat="1" x14ac:dyDescent="0.25">
      <c r="A32" s="15">
        <v>210503</v>
      </c>
      <c r="B32" s="16" t="s">
        <v>70</v>
      </c>
      <c r="C32" s="7">
        <f t="shared" ref="C32:AR32" si="10">SUM(C33:C40)</f>
        <v>13575</v>
      </c>
      <c r="D32" s="7">
        <f t="shared" si="10"/>
        <v>221</v>
      </c>
      <c r="E32" s="7">
        <f t="shared" si="10"/>
        <v>223</v>
      </c>
      <c r="F32" s="7">
        <f t="shared" si="10"/>
        <v>227</v>
      </c>
      <c r="G32" s="7">
        <f t="shared" si="10"/>
        <v>231</v>
      </c>
      <c r="H32" s="7">
        <f t="shared" si="10"/>
        <v>236</v>
      </c>
      <c r="I32" s="7">
        <f t="shared" si="10"/>
        <v>241</v>
      </c>
      <c r="J32" s="7">
        <f t="shared" si="10"/>
        <v>247</v>
      </c>
      <c r="K32" s="7">
        <f t="shared" si="10"/>
        <v>253</v>
      </c>
      <c r="L32" s="7">
        <f t="shared" si="10"/>
        <v>258</v>
      </c>
      <c r="M32" s="7">
        <f t="shared" si="10"/>
        <v>262</v>
      </c>
      <c r="N32" s="7">
        <f t="shared" si="10"/>
        <v>267</v>
      </c>
      <c r="O32" s="7">
        <f t="shared" si="10"/>
        <v>271</v>
      </c>
      <c r="P32" s="7">
        <f t="shared" si="10"/>
        <v>272</v>
      </c>
      <c r="Q32" s="7">
        <f t="shared" si="10"/>
        <v>269</v>
      </c>
      <c r="R32" s="7">
        <f t="shared" si="10"/>
        <v>261</v>
      </c>
      <c r="S32" s="7">
        <f t="shared" si="10"/>
        <v>256</v>
      </c>
      <c r="T32" s="7">
        <f t="shared" si="10"/>
        <v>249</v>
      </c>
      <c r="U32" s="7">
        <f t="shared" si="10"/>
        <v>241</v>
      </c>
      <c r="V32" s="7">
        <f t="shared" si="10"/>
        <v>232</v>
      </c>
      <c r="W32" s="7">
        <f t="shared" si="10"/>
        <v>223</v>
      </c>
      <c r="X32" s="7">
        <f t="shared" si="10"/>
        <v>986</v>
      </c>
      <c r="Y32" s="7">
        <f t="shared" si="10"/>
        <v>885</v>
      </c>
      <c r="Z32" s="7">
        <f t="shared" si="10"/>
        <v>807</v>
      </c>
      <c r="AA32" s="7">
        <f t="shared" si="10"/>
        <v>748</v>
      </c>
      <c r="AB32" s="7">
        <f t="shared" si="10"/>
        <v>654</v>
      </c>
      <c r="AC32" s="7">
        <f t="shared" si="10"/>
        <v>645</v>
      </c>
      <c r="AD32" s="7">
        <f t="shared" si="10"/>
        <v>644</v>
      </c>
      <c r="AE32" s="7">
        <f t="shared" si="10"/>
        <v>693</v>
      </c>
      <c r="AF32" s="7">
        <f t="shared" si="10"/>
        <v>703</v>
      </c>
      <c r="AG32" s="7">
        <f t="shared" si="10"/>
        <v>643</v>
      </c>
      <c r="AH32" s="7">
        <f t="shared" si="10"/>
        <v>477</v>
      </c>
      <c r="AI32" s="7">
        <f t="shared" si="10"/>
        <v>329</v>
      </c>
      <c r="AJ32" s="7">
        <f t="shared" si="10"/>
        <v>421</v>
      </c>
      <c r="AK32" s="7">
        <f t="shared" ref="AK32" si="11">SUM(AK33:AK40)</f>
        <v>2573</v>
      </c>
      <c r="AL32" s="7">
        <f t="shared" si="10"/>
        <v>225</v>
      </c>
      <c r="AM32" s="7">
        <f t="shared" si="10"/>
        <v>17</v>
      </c>
      <c r="AN32" s="7">
        <f t="shared" si="10"/>
        <v>6826</v>
      </c>
      <c r="AO32" s="7">
        <f t="shared" si="10"/>
        <v>631</v>
      </c>
      <c r="AP32" s="7">
        <f t="shared" si="10"/>
        <v>540</v>
      </c>
      <c r="AQ32" s="7">
        <f t="shared" si="10"/>
        <v>2335</v>
      </c>
      <c r="AR32" s="26">
        <f t="shared" si="10"/>
        <v>279</v>
      </c>
    </row>
    <row r="33" spans="1:44" x14ac:dyDescent="0.25">
      <c r="A33" s="45">
        <v>202</v>
      </c>
      <c r="B33" s="8" t="s">
        <v>71</v>
      </c>
      <c r="C33" s="9">
        <v>3826</v>
      </c>
      <c r="D33" s="30">
        <v>62</v>
      </c>
      <c r="E33" s="30">
        <v>63</v>
      </c>
      <c r="F33" s="30">
        <v>65</v>
      </c>
      <c r="G33" s="30">
        <v>65</v>
      </c>
      <c r="H33" s="30">
        <v>67</v>
      </c>
      <c r="I33" s="30">
        <v>69</v>
      </c>
      <c r="J33" s="30">
        <v>70</v>
      </c>
      <c r="K33" s="30">
        <v>72</v>
      </c>
      <c r="L33" s="30">
        <v>73</v>
      </c>
      <c r="M33" s="30">
        <v>74</v>
      </c>
      <c r="N33" s="30">
        <v>76</v>
      </c>
      <c r="O33" s="30">
        <v>76</v>
      </c>
      <c r="P33" s="30">
        <v>76</v>
      </c>
      <c r="Q33" s="30">
        <v>74</v>
      </c>
      <c r="R33" s="30">
        <v>73</v>
      </c>
      <c r="S33" s="30">
        <v>71</v>
      </c>
      <c r="T33" s="30">
        <v>70</v>
      </c>
      <c r="U33" s="30">
        <v>69</v>
      </c>
      <c r="V33" s="30">
        <v>64</v>
      </c>
      <c r="W33" s="30">
        <v>63</v>
      </c>
      <c r="X33" s="30">
        <v>279</v>
      </c>
      <c r="Y33" s="30">
        <v>250</v>
      </c>
      <c r="Z33" s="30">
        <v>226</v>
      </c>
      <c r="AA33" s="30">
        <v>211</v>
      </c>
      <c r="AB33" s="30">
        <v>185</v>
      </c>
      <c r="AC33" s="30">
        <v>182</v>
      </c>
      <c r="AD33" s="30">
        <v>182</v>
      </c>
      <c r="AE33" s="30">
        <v>197</v>
      </c>
      <c r="AF33" s="30">
        <v>198</v>
      </c>
      <c r="AG33" s="30">
        <v>181</v>
      </c>
      <c r="AH33" s="30">
        <v>134</v>
      </c>
      <c r="AI33" s="30">
        <v>93</v>
      </c>
      <c r="AJ33" s="30">
        <v>118</v>
      </c>
      <c r="AK33" s="30">
        <v>724</v>
      </c>
      <c r="AL33" s="31">
        <v>63</v>
      </c>
      <c r="AM33" s="31">
        <v>5</v>
      </c>
      <c r="AN33" s="31">
        <v>1925</v>
      </c>
      <c r="AO33" s="31">
        <v>178</v>
      </c>
      <c r="AP33" s="31">
        <v>152</v>
      </c>
      <c r="AQ33" s="31">
        <v>659</v>
      </c>
      <c r="AR33" s="32">
        <v>79</v>
      </c>
    </row>
    <row r="34" spans="1:44" x14ac:dyDescent="0.25">
      <c r="A34" s="45">
        <v>201</v>
      </c>
      <c r="B34" s="8" t="s">
        <v>72</v>
      </c>
      <c r="C34" s="9">
        <v>3319</v>
      </c>
      <c r="D34" s="30">
        <v>54</v>
      </c>
      <c r="E34" s="30">
        <v>55</v>
      </c>
      <c r="F34" s="30">
        <v>55</v>
      </c>
      <c r="G34" s="30">
        <v>56</v>
      </c>
      <c r="H34" s="30">
        <v>58</v>
      </c>
      <c r="I34" s="30">
        <v>59</v>
      </c>
      <c r="J34" s="30">
        <v>60</v>
      </c>
      <c r="K34" s="30">
        <v>62</v>
      </c>
      <c r="L34" s="30">
        <v>63</v>
      </c>
      <c r="M34" s="30">
        <v>64</v>
      </c>
      <c r="N34" s="30">
        <v>65</v>
      </c>
      <c r="O34" s="30">
        <v>66</v>
      </c>
      <c r="P34" s="30">
        <v>67</v>
      </c>
      <c r="Q34" s="30">
        <v>66</v>
      </c>
      <c r="R34" s="30">
        <v>64</v>
      </c>
      <c r="S34" s="30">
        <v>63</v>
      </c>
      <c r="T34" s="30">
        <v>61</v>
      </c>
      <c r="U34" s="30">
        <v>59</v>
      </c>
      <c r="V34" s="30">
        <v>57</v>
      </c>
      <c r="W34" s="30">
        <v>55</v>
      </c>
      <c r="X34" s="30">
        <v>241</v>
      </c>
      <c r="Y34" s="30">
        <v>216</v>
      </c>
      <c r="Z34" s="30">
        <v>197</v>
      </c>
      <c r="AA34" s="30">
        <v>183</v>
      </c>
      <c r="AB34" s="30">
        <v>160</v>
      </c>
      <c r="AC34" s="30">
        <v>158</v>
      </c>
      <c r="AD34" s="30">
        <v>157</v>
      </c>
      <c r="AE34" s="30">
        <v>169</v>
      </c>
      <c r="AF34" s="30">
        <v>172</v>
      </c>
      <c r="AG34" s="30">
        <v>157</v>
      </c>
      <c r="AH34" s="30">
        <v>117</v>
      </c>
      <c r="AI34" s="30">
        <v>80</v>
      </c>
      <c r="AJ34" s="30">
        <v>103</v>
      </c>
      <c r="AK34" s="30">
        <v>629</v>
      </c>
      <c r="AL34" s="31">
        <v>55</v>
      </c>
      <c r="AM34" s="31">
        <v>4</v>
      </c>
      <c r="AN34" s="31">
        <v>1669</v>
      </c>
      <c r="AO34" s="31">
        <v>154</v>
      </c>
      <c r="AP34" s="31">
        <v>132</v>
      </c>
      <c r="AQ34" s="31">
        <v>571</v>
      </c>
      <c r="AR34" s="32">
        <v>68</v>
      </c>
    </row>
    <row r="35" spans="1:44" x14ac:dyDescent="0.25">
      <c r="A35" s="45">
        <v>304</v>
      </c>
      <c r="B35" s="8" t="s">
        <v>73</v>
      </c>
      <c r="C35" s="9">
        <v>1204</v>
      </c>
      <c r="D35" s="30">
        <v>20</v>
      </c>
      <c r="E35" s="30">
        <v>20</v>
      </c>
      <c r="F35" s="30">
        <v>20</v>
      </c>
      <c r="G35" s="30">
        <v>20</v>
      </c>
      <c r="H35" s="30">
        <v>21</v>
      </c>
      <c r="I35" s="30">
        <v>21</v>
      </c>
      <c r="J35" s="30">
        <v>22</v>
      </c>
      <c r="K35" s="30">
        <v>22</v>
      </c>
      <c r="L35" s="30">
        <v>23</v>
      </c>
      <c r="M35" s="30">
        <v>23</v>
      </c>
      <c r="N35" s="30">
        <v>24</v>
      </c>
      <c r="O35" s="30">
        <v>24</v>
      </c>
      <c r="P35" s="30">
        <v>24</v>
      </c>
      <c r="Q35" s="30">
        <v>24</v>
      </c>
      <c r="R35" s="30">
        <v>23</v>
      </c>
      <c r="S35" s="30">
        <v>23</v>
      </c>
      <c r="T35" s="30">
        <v>22</v>
      </c>
      <c r="U35" s="30">
        <v>21</v>
      </c>
      <c r="V35" s="30">
        <v>21</v>
      </c>
      <c r="W35" s="30">
        <v>20</v>
      </c>
      <c r="X35" s="30">
        <v>87</v>
      </c>
      <c r="Y35" s="30">
        <v>78</v>
      </c>
      <c r="Z35" s="30">
        <v>72</v>
      </c>
      <c r="AA35" s="30">
        <v>66</v>
      </c>
      <c r="AB35" s="30">
        <v>58</v>
      </c>
      <c r="AC35" s="30">
        <v>57</v>
      </c>
      <c r="AD35" s="30">
        <v>57</v>
      </c>
      <c r="AE35" s="30">
        <v>61</v>
      </c>
      <c r="AF35" s="30">
        <v>62</v>
      </c>
      <c r="AG35" s="30">
        <v>57</v>
      </c>
      <c r="AH35" s="30">
        <v>42</v>
      </c>
      <c r="AI35" s="30">
        <v>29</v>
      </c>
      <c r="AJ35" s="30">
        <v>37</v>
      </c>
      <c r="AK35" s="30">
        <v>227</v>
      </c>
      <c r="AL35" s="31">
        <v>20</v>
      </c>
      <c r="AM35" s="31">
        <v>2</v>
      </c>
      <c r="AN35" s="31">
        <v>605</v>
      </c>
      <c r="AO35" s="31">
        <v>56</v>
      </c>
      <c r="AP35" s="31">
        <v>48</v>
      </c>
      <c r="AQ35" s="31">
        <v>207</v>
      </c>
      <c r="AR35" s="32">
        <v>25</v>
      </c>
    </row>
    <row r="36" spans="1:44" x14ac:dyDescent="0.25">
      <c r="A36" s="45">
        <v>303</v>
      </c>
      <c r="B36" s="8" t="s">
        <v>74</v>
      </c>
      <c r="C36" s="9">
        <v>1119</v>
      </c>
      <c r="D36" s="30">
        <v>18</v>
      </c>
      <c r="E36" s="30">
        <v>18</v>
      </c>
      <c r="F36" s="30">
        <v>19</v>
      </c>
      <c r="G36" s="30">
        <v>19</v>
      </c>
      <c r="H36" s="30">
        <v>19</v>
      </c>
      <c r="I36" s="30">
        <v>20</v>
      </c>
      <c r="J36" s="30">
        <v>20</v>
      </c>
      <c r="K36" s="30">
        <v>21</v>
      </c>
      <c r="L36" s="30">
        <v>21</v>
      </c>
      <c r="M36" s="30">
        <v>22</v>
      </c>
      <c r="N36" s="30">
        <v>22</v>
      </c>
      <c r="O36" s="30">
        <v>22</v>
      </c>
      <c r="P36" s="30">
        <v>22</v>
      </c>
      <c r="Q36" s="30">
        <v>22</v>
      </c>
      <c r="R36" s="30">
        <v>22</v>
      </c>
      <c r="S36" s="30">
        <v>21</v>
      </c>
      <c r="T36" s="30">
        <v>21</v>
      </c>
      <c r="U36" s="30">
        <v>20</v>
      </c>
      <c r="V36" s="30">
        <v>19</v>
      </c>
      <c r="W36" s="30">
        <v>18</v>
      </c>
      <c r="X36" s="30">
        <v>81</v>
      </c>
      <c r="Y36" s="30">
        <v>73</v>
      </c>
      <c r="Z36" s="30">
        <v>67</v>
      </c>
      <c r="AA36" s="30">
        <v>62</v>
      </c>
      <c r="AB36" s="30">
        <v>54</v>
      </c>
      <c r="AC36" s="30">
        <v>53</v>
      </c>
      <c r="AD36" s="30">
        <v>53</v>
      </c>
      <c r="AE36" s="30">
        <v>57</v>
      </c>
      <c r="AF36" s="30">
        <v>58</v>
      </c>
      <c r="AG36" s="30">
        <v>53</v>
      </c>
      <c r="AH36" s="30">
        <v>39</v>
      </c>
      <c r="AI36" s="30">
        <v>27</v>
      </c>
      <c r="AJ36" s="30">
        <v>35</v>
      </c>
      <c r="AK36" s="30">
        <v>212</v>
      </c>
      <c r="AL36" s="31">
        <v>19</v>
      </c>
      <c r="AM36" s="31">
        <v>1</v>
      </c>
      <c r="AN36" s="31">
        <v>563</v>
      </c>
      <c r="AO36" s="31">
        <v>52</v>
      </c>
      <c r="AP36" s="31">
        <v>45</v>
      </c>
      <c r="AQ36" s="31">
        <v>192</v>
      </c>
      <c r="AR36" s="32">
        <v>23</v>
      </c>
    </row>
    <row r="37" spans="1:44" x14ac:dyDescent="0.25">
      <c r="A37" s="45">
        <v>302</v>
      </c>
      <c r="B37" s="8" t="s">
        <v>75</v>
      </c>
      <c r="C37" s="9">
        <v>694</v>
      </c>
      <c r="D37" s="30">
        <v>11</v>
      </c>
      <c r="E37" s="30">
        <v>11</v>
      </c>
      <c r="F37" s="30">
        <v>12</v>
      </c>
      <c r="G37" s="30">
        <v>12</v>
      </c>
      <c r="H37" s="30">
        <v>12</v>
      </c>
      <c r="I37" s="30">
        <v>12</v>
      </c>
      <c r="J37" s="30">
        <v>13</v>
      </c>
      <c r="K37" s="30">
        <v>13</v>
      </c>
      <c r="L37" s="30">
        <v>13</v>
      </c>
      <c r="M37" s="30">
        <v>13</v>
      </c>
      <c r="N37" s="30">
        <v>14</v>
      </c>
      <c r="O37" s="30">
        <v>14</v>
      </c>
      <c r="P37" s="30">
        <v>14</v>
      </c>
      <c r="Q37" s="30">
        <v>14</v>
      </c>
      <c r="R37" s="30">
        <v>13</v>
      </c>
      <c r="S37" s="30">
        <v>13</v>
      </c>
      <c r="T37" s="30">
        <v>13</v>
      </c>
      <c r="U37" s="30">
        <v>12</v>
      </c>
      <c r="V37" s="30">
        <v>12</v>
      </c>
      <c r="W37" s="30">
        <v>11</v>
      </c>
      <c r="X37" s="30">
        <v>50</v>
      </c>
      <c r="Y37" s="30">
        <v>45</v>
      </c>
      <c r="Z37" s="30">
        <v>41</v>
      </c>
      <c r="AA37" s="30">
        <v>38</v>
      </c>
      <c r="AB37" s="30">
        <v>33</v>
      </c>
      <c r="AC37" s="30">
        <v>33</v>
      </c>
      <c r="AD37" s="30">
        <v>33</v>
      </c>
      <c r="AE37" s="30">
        <v>35</v>
      </c>
      <c r="AF37" s="30">
        <v>36</v>
      </c>
      <c r="AG37" s="30">
        <v>33</v>
      </c>
      <c r="AH37" s="30">
        <v>24</v>
      </c>
      <c r="AI37" s="30">
        <v>17</v>
      </c>
      <c r="AJ37" s="30">
        <v>22</v>
      </c>
      <c r="AK37" s="30">
        <v>132</v>
      </c>
      <c r="AL37" s="31">
        <v>12</v>
      </c>
      <c r="AM37" s="31">
        <v>1</v>
      </c>
      <c r="AN37" s="31">
        <v>349</v>
      </c>
      <c r="AO37" s="31">
        <v>32</v>
      </c>
      <c r="AP37" s="31">
        <v>28</v>
      </c>
      <c r="AQ37" s="31">
        <v>119</v>
      </c>
      <c r="AR37" s="32">
        <v>14</v>
      </c>
    </row>
    <row r="38" spans="1:44" x14ac:dyDescent="0.25">
      <c r="A38" s="45">
        <v>301</v>
      </c>
      <c r="B38" s="8" t="s">
        <v>76</v>
      </c>
      <c r="C38" s="9">
        <v>1039</v>
      </c>
      <c r="D38" s="30">
        <v>17</v>
      </c>
      <c r="E38" s="30">
        <v>17</v>
      </c>
      <c r="F38" s="30">
        <v>17</v>
      </c>
      <c r="G38" s="30">
        <v>18</v>
      </c>
      <c r="H38" s="30">
        <v>18</v>
      </c>
      <c r="I38" s="30">
        <v>18</v>
      </c>
      <c r="J38" s="30">
        <v>19</v>
      </c>
      <c r="K38" s="30">
        <v>19</v>
      </c>
      <c r="L38" s="30">
        <v>20</v>
      </c>
      <c r="M38" s="30">
        <v>20</v>
      </c>
      <c r="N38" s="30">
        <v>20</v>
      </c>
      <c r="O38" s="30">
        <v>21</v>
      </c>
      <c r="P38" s="30">
        <v>21</v>
      </c>
      <c r="Q38" s="30">
        <v>21</v>
      </c>
      <c r="R38" s="30">
        <v>20</v>
      </c>
      <c r="S38" s="30">
        <v>20</v>
      </c>
      <c r="T38" s="30">
        <v>19</v>
      </c>
      <c r="U38" s="30">
        <v>18</v>
      </c>
      <c r="V38" s="30">
        <v>18</v>
      </c>
      <c r="W38" s="30">
        <v>17</v>
      </c>
      <c r="X38" s="30">
        <v>75</v>
      </c>
      <c r="Y38" s="30">
        <v>68</v>
      </c>
      <c r="Z38" s="30">
        <v>62</v>
      </c>
      <c r="AA38" s="30">
        <v>57</v>
      </c>
      <c r="AB38" s="30">
        <v>50</v>
      </c>
      <c r="AC38" s="30">
        <v>49</v>
      </c>
      <c r="AD38" s="30">
        <v>49</v>
      </c>
      <c r="AE38" s="30">
        <v>53</v>
      </c>
      <c r="AF38" s="30">
        <v>54</v>
      </c>
      <c r="AG38" s="30">
        <v>49</v>
      </c>
      <c r="AH38" s="30">
        <v>37</v>
      </c>
      <c r="AI38" s="30">
        <v>25</v>
      </c>
      <c r="AJ38" s="30">
        <v>32</v>
      </c>
      <c r="AK38" s="30">
        <v>197</v>
      </c>
      <c r="AL38" s="31">
        <v>17</v>
      </c>
      <c r="AM38" s="31">
        <v>1</v>
      </c>
      <c r="AN38" s="31">
        <v>522</v>
      </c>
      <c r="AO38" s="31">
        <v>48</v>
      </c>
      <c r="AP38" s="31">
        <v>41</v>
      </c>
      <c r="AQ38" s="31">
        <v>179</v>
      </c>
      <c r="AR38" s="32">
        <v>21</v>
      </c>
    </row>
    <row r="39" spans="1:44" x14ac:dyDescent="0.25">
      <c r="A39" s="45">
        <v>305</v>
      </c>
      <c r="B39" s="8" t="s">
        <v>77</v>
      </c>
      <c r="C39" s="9">
        <v>985</v>
      </c>
      <c r="D39" s="30">
        <v>16</v>
      </c>
      <c r="E39" s="30">
        <v>16</v>
      </c>
      <c r="F39" s="30">
        <v>16</v>
      </c>
      <c r="G39" s="30">
        <v>17</v>
      </c>
      <c r="H39" s="30">
        <v>17</v>
      </c>
      <c r="I39" s="30">
        <v>17</v>
      </c>
      <c r="J39" s="30">
        <v>18</v>
      </c>
      <c r="K39" s="30">
        <v>18</v>
      </c>
      <c r="L39" s="30">
        <v>19</v>
      </c>
      <c r="M39" s="30">
        <v>19</v>
      </c>
      <c r="N39" s="30">
        <v>19</v>
      </c>
      <c r="O39" s="30">
        <v>20</v>
      </c>
      <c r="P39" s="30">
        <v>20</v>
      </c>
      <c r="Q39" s="30">
        <v>20</v>
      </c>
      <c r="R39" s="30">
        <v>19</v>
      </c>
      <c r="S39" s="30">
        <v>19</v>
      </c>
      <c r="T39" s="30">
        <v>18</v>
      </c>
      <c r="U39" s="30">
        <v>17</v>
      </c>
      <c r="V39" s="30">
        <v>17</v>
      </c>
      <c r="W39" s="30">
        <v>16</v>
      </c>
      <c r="X39" s="30">
        <v>72</v>
      </c>
      <c r="Y39" s="30">
        <v>64</v>
      </c>
      <c r="Z39" s="30">
        <v>59</v>
      </c>
      <c r="AA39" s="30">
        <v>54</v>
      </c>
      <c r="AB39" s="30">
        <v>47</v>
      </c>
      <c r="AC39" s="30">
        <v>47</v>
      </c>
      <c r="AD39" s="30">
        <v>47</v>
      </c>
      <c r="AE39" s="30">
        <v>50</v>
      </c>
      <c r="AF39" s="30">
        <v>51</v>
      </c>
      <c r="AG39" s="30">
        <v>47</v>
      </c>
      <c r="AH39" s="30">
        <v>35</v>
      </c>
      <c r="AI39" s="30">
        <v>24</v>
      </c>
      <c r="AJ39" s="30">
        <v>31</v>
      </c>
      <c r="AK39" s="30">
        <v>188</v>
      </c>
      <c r="AL39" s="31">
        <v>16</v>
      </c>
      <c r="AM39" s="31">
        <v>1</v>
      </c>
      <c r="AN39" s="31">
        <v>495</v>
      </c>
      <c r="AO39" s="31">
        <v>46</v>
      </c>
      <c r="AP39" s="31">
        <v>39</v>
      </c>
      <c r="AQ39" s="31">
        <v>169</v>
      </c>
      <c r="AR39" s="32">
        <v>20</v>
      </c>
    </row>
    <row r="40" spans="1:44" x14ac:dyDescent="0.25">
      <c r="A40" s="45">
        <v>306</v>
      </c>
      <c r="B40" s="8" t="s">
        <v>78</v>
      </c>
      <c r="C40" s="9">
        <v>1389</v>
      </c>
      <c r="D40" s="30">
        <v>23</v>
      </c>
      <c r="E40" s="30">
        <v>23</v>
      </c>
      <c r="F40" s="30">
        <v>23</v>
      </c>
      <c r="G40" s="30">
        <v>24</v>
      </c>
      <c r="H40" s="30">
        <v>24</v>
      </c>
      <c r="I40" s="30">
        <v>25</v>
      </c>
      <c r="J40" s="30">
        <v>25</v>
      </c>
      <c r="K40" s="30">
        <v>26</v>
      </c>
      <c r="L40" s="30">
        <v>26</v>
      </c>
      <c r="M40" s="30">
        <v>27</v>
      </c>
      <c r="N40" s="30">
        <v>27</v>
      </c>
      <c r="O40" s="30">
        <v>28</v>
      </c>
      <c r="P40" s="30">
        <v>28</v>
      </c>
      <c r="Q40" s="30">
        <v>28</v>
      </c>
      <c r="R40" s="30">
        <v>27</v>
      </c>
      <c r="S40" s="30">
        <v>26</v>
      </c>
      <c r="T40" s="30">
        <v>25</v>
      </c>
      <c r="U40" s="30">
        <v>25</v>
      </c>
      <c r="V40" s="30">
        <v>24</v>
      </c>
      <c r="W40" s="30">
        <v>23</v>
      </c>
      <c r="X40" s="30">
        <v>101</v>
      </c>
      <c r="Y40" s="30">
        <v>91</v>
      </c>
      <c r="Z40" s="30">
        <v>83</v>
      </c>
      <c r="AA40" s="30">
        <v>77</v>
      </c>
      <c r="AB40" s="30">
        <v>67</v>
      </c>
      <c r="AC40" s="30">
        <v>66</v>
      </c>
      <c r="AD40" s="30">
        <v>66</v>
      </c>
      <c r="AE40" s="30">
        <v>71</v>
      </c>
      <c r="AF40" s="30">
        <v>72</v>
      </c>
      <c r="AG40" s="30">
        <v>66</v>
      </c>
      <c r="AH40" s="30">
        <v>49</v>
      </c>
      <c r="AI40" s="30">
        <v>34</v>
      </c>
      <c r="AJ40" s="30">
        <v>43</v>
      </c>
      <c r="AK40" s="30">
        <v>264</v>
      </c>
      <c r="AL40" s="31">
        <v>23</v>
      </c>
      <c r="AM40" s="31">
        <v>2</v>
      </c>
      <c r="AN40" s="31">
        <v>698</v>
      </c>
      <c r="AO40" s="31">
        <v>65</v>
      </c>
      <c r="AP40" s="31">
        <v>55</v>
      </c>
      <c r="AQ40" s="31">
        <v>239</v>
      </c>
      <c r="AR40" s="32">
        <v>29</v>
      </c>
    </row>
    <row r="41" spans="1:44" s="36" customFormat="1" x14ac:dyDescent="0.25">
      <c r="A41" s="17">
        <v>210504</v>
      </c>
      <c r="B41" s="18" t="s">
        <v>79</v>
      </c>
      <c r="C41" s="19">
        <f t="shared" ref="C41:AR41" si="12">+C42+C49+C52</f>
        <v>13924</v>
      </c>
      <c r="D41" s="19">
        <f t="shared" si="12"/>
        <v>291</v>
      </c>
      <c r="E41" s="19">
        <f t="shared" si="12"/>
        <v>294</v>
      </c>
      <c r="F41" s="19">
        <f t="shared" si="12"/>
        <v>292</v>
      </c>
      <c r="G41" s="19">
        <f t="shared" si="12"/>
        <v>291</v>
      </c>
      <c r="H41" s="19">
        <f t="shared" si="12"/>
        <v>287</v>
      </c>
      <c r="I41" s="19">
        <f t="shared" si="12"/>
        <v>282</v>
      </c>
      <c r="J41" s="19">
        <f t="shared" si="12"/>
        <v>275</v>
      </c>
      <c r="K41" s="19">
        <f t="shared" si="12"/>
        <v>269</v>
      </c>
      <c r="L41" s="19">
        <f t="shared" si="12"/>
        <v>262</v>
      </c>
      <c r="M41" s="19">
        <f t="shared" si="12"/>
        <v>256</v>
      </c>
      <c r="N41" s="19">
        <f t="shared" si="12"/>
        <v>250</v>
      </c>
      <c r="O41" s="19">
        <f t="shared" si="12"/>
        <v>243</v>
      </c>
      <c r="P41" s="19">
        <f t="shared" si="12"/>
        <v>240</v>
      </c>
      <c r="Q41" s="19">
        <f t="shared" si="12"/>
        <v>242</v>
      </c>
      <c r="R41" s="19">
        <f t="shared" si="12"/>
        <v>250</v>
      </c>
      <c r="S41" s="19">
        <f t="shared" si="12"/>
        <v>255</v>
      </c>
      <c r="T41" s="19">
        <f t="shared" si="12"/>
        <v>260</v>
      </c>
      <c r="U41" s="19">
        <f t="shared" si="12"/>
        <v>267</v>
      </c>
      <c r="V41" s="19">
        <f t="shared" si="12"/>
        <v>276</v>
      </c>
      <c r="W41" s="19">
        <f t="shared" si="12"/>
        <v>285</v>
      </c>
      <c r="X41" s="19">
        <f t="shared" si="12"/>
        <v>1490</v>
      </c>
      <c r="Y41" s="19">
        <f t="shared" si="12"/>
        <v>1244</v>
      </c>
      <c r="Z41" s="19">
        <f t="shared" si="12"/>
        <v>1025</v>
      </c>
      <c r="AA41" s="19">
        <f t="shared" si="12"/>
        <v>859</v>
      </c>
      <c r="AB41" s="19">
        <f t="shared" si="12"/>
        <v>739</v>
      </c>
      <c r="AC41" s="19">
        <f t="shared" si="12"/>
        <v>626</v>
      </c>
      <c r="AD41" s="19">
        <f t="shared" si="12"/>
        <v>546</v>
      </c>
      <c r="AE41" s="19">
        <f t="shared" si="12"/>
        <v>481</v>
      </c>
      <c r="AF41" s="19">
        <f t="shared" si="12"/>
        <v>384</v>
      </c>
      <c r="AG41" s="19">
        <f t="shared" si="12"/>
        <v>416</v>
      </c>
      <c r="AH41" s="19">
        <f t="shared" si="12"/>
        <v>324</v>
      </c>
      <c r="AI41" s="19">
        <f t="shared" si="12"/>
        <v>195</v>
      </c>
      <c r="AJ41" s="19">
        <f t="shared" si="12"/>
        <v>228</v>
      </c>
      <c r="AK41" s="19">
        <f t="shared" ref="AK41" si="13">+AK42+AK49+AK52</f>
        <v>1547</v>
      </c>
      <c r="AL41" s="19">
        <f t="shared" si="12"/>
        <v>296</v>
      </c>
      <c r="AM41" s="19">
        <f t="shared" si="12"/>
        <v>22</v>
      </c>
      <c r="AN41" s="19">
        <f t="shared" si="12"/>
        <v>6657</v>
      </c>
      <c r="AO41" s="19">
        <f t="shared" si="12"/>
        <v>619</v>
      </c>
      <c r="AP41" s="19">
        <f t="shared" si="12"/>
        <v>633</v>
      </c>
      <c r="AQ41" s="19">
        <f t="shared" si="12"/>
        <v>2754</v>
      </c>
      <c r="AR41" s="28">
        <f t="shared" si="12"/>
        <v>367</v>
      </c>
    </row>
    <row r="42" spans="1:44" s="36" customFormat="1" x14ac:dyDescent="0.25">
      <c r="A42" s="20">
        <v>210504</v>
      </c>
      <c r="B42" s="16" t="s">
        <v>80</v>
      </c>
      <c r="C42" s="7">
        <f t="shared" ref="C42:AR42" si="14">SUM(C43:C48)</f>
        <v>7422</v>
      </c>
      <c r="D42" s="7">
        <f t="shared" si="14"/>
        <v>170</v>
      </c>
      <c r="E42" s="7">
        <f t="shared" si="14"/>
        <v>168</v>
      </c>
      <c r="F42" s="7">
        <f t="shared" si="14"/>
        <v>165</v>
      </c>
      <c r="G42" s="7">
        <f t="shared" si="14"/>
        <v>161</v>
      </c>
      <c r="H42" s="7">
        <f t="shared" si="14"/>
        <v>158</v>
      </c>
      <c r="I42" s="7">
        <f t="shared" si="14"/>
        <v>152</v>
      </c>
      <c r="J42" s="7">
        <f t="shared" si="14"/>
        <v>147</v>
      </c>
      <c r="K42" s="7">
        <f t="shared" si="14"/>
        <v>142</v>
      </c>
      <c r="L42" s="7">
        <f t="shared" si="14"/>
        <v>137</v>
      </c>
      <c r="M42" s="7">
        <f t="shared" si="14"/>
        <v>132</v>
      </c>
      <c r="N42" s="7">
        <f t="shared" si="14"/>
        <v>128</v>
      </c>
      <c r="O42" s="7">
        <f t="shared" si="14"/>
        <v>123</v>
      </c>
      <c r="P42" s="7">
        <f t="shared" si="14"/>
        <v>122</v>
      </c>
      <c r="Q42" s="7">
        <f t="shared" si="14"/>
        <v>123</v>
      </c>
      <c r="R42" s="7">
        <f t="shared" si="14"/>
        <v>128</v>
      </c>
      <c r="S42" s="7">
        <f t="shared" si="14"/>
        <v>132</v>
      </c>
      <c r="T42" s="7">
        <f t="shared" si="14"/>
        <v>136</v>
      </c>
      <c r="U42" s="7">
        <f t="shared" si="14"/>
        <v>140</v>
      </c>
      <c r="V42" s="7">
        <f t="shared" si="14"/>
        <v>144</v>
      </c>
      <c r="W42" s="7">
        <f t="shared" si="14"/>
        <v>148</v>
      </c>
      <c r="X42" s="7">
        <f t="shared" si="14"/>
        <v>765</v>
      </c>
      <c r="Y42" s="7">
        <f t="shared" si="14"/>
        <v>690</v>
      </c>
      <c r="Z42" s="7">
        <f t="shared" si="14"/>
        <v>584</v>
      </c>
      <c r="AA42" s="7">
        <f t="shared" si="14"/>
        <v>463</v>
      </c>
      <c r="AB42" s="7">
        <f t="shared" si="14"/>
        <v>404</v>
      </c>
      <c r="AC42" s="7">
        <f t="shared" si="14"/>
        <v>327</v>
      </c>
      <c r="AD42" s="7">
        <f t="shared" si="14"/>
        <v>296</v>
      </c>
      <c r="AE42" s="7">
        <f t="shared" si="14"/>
        <v>257</v>
      </c>
      <c r="AF42" s="7">
        <f t="shared" si="14"/>
        <v>201</v>
      </c>
      <c r="AG42" s="7">
        <f t="shared" si="14"/>
        <v>202</v>
      </c>
      <c r="AH42" s="7">
        <f t="shared" si="14"/>
        <v>165</v>
      </c>
      <c r="AI42" s="7">
        <f t="shared" si="14"/>
        <v>97</v>
      </c>
      <c r="AJ42" s="7">
        <f t="shared" si="14"/>
        <v>115</v>
      </c>
      <c r="AK42" s="7">
        <f t="shared" ref="AK42" si="15">SUM(AK43:AK48)</f>
        <v>780</v>
      </c>
      <c r="AL42" s="7">
        <f t="shared" si="14"/>
        <v>172</v>
      </c>
      <c r="AM42" s="7">
        <f t="shared" si="14"/>
        <v>13</v>
      </c>
      <c r="AN42" s="7">
        <f t="shared" si="14"/>
        <v>3636</v>
      </c>
      <c r="AO42" s="7">
        <f t="shared" si="14"/>
        <v>319</v>
      </c>
      <c r="AP42" s="7">
        <f t="shared" si="14"/>
        <v>364</v>
      </c>
      <c r="AQ42" s="7">
        <f t="shared" si="14"/>
        <v>1541</v>
      </c>
      <c r="AR42" s="26">
        <f t="shared" si="14"/>
        <v>214</v>
      </c>
    </row>
    <row r="43" spans="1:44" x14ac:dyDescent="0.25">
      <c r="A43" s="45">
        <v>201</v>
      </c>
      <c r="B43" s="8" t="s">
        <v>81</v>
      </c>
      <c r="C43" s="9">
        <v>2569</v>
      </c>
      <c r="D43" s="30">
        <v>58</v>
      </c>
      <c r="E43" s="30">
        <v>59</v>
      </c>
      <c r="F43" s="30">
        <v>57</v>
      </c>
      <c r="G43" s="30">
        <v>55</v>
      </c>
      <c r="H43" s="30">
        <v>55</v>
      </c>
      <c r="I43" s="30">
        <v>53</v>
      </c>
      <c r="J43" s="30">
        <v>50</v>
      </c>
      <c r="K43" s="30">
        <v>49</v>
      </c>
      <c r="L43" s="30">
        <v>47</v>
      </c>
      <c r="M43" s="30">
        <v>45</v>
      </c>
      <c r="N43" s="30">
        <v>44</v>
      </c>
      <c r="O43" s="30">
        <v>43</v>
      </c>
      <c r="P43" s="30">
        <v>42</v>
      </c>
      <c r="Q43" s="30">
        <v>43</v>
      </c>
      <c r="R43" s="30">
        <v>44</v>
      </c>
      <c r="S43" s="30">
        <v>45</v>
      </c>
      <c r="T43" s="30">
        <v>48</v>
      </c>
      <c r="U43" s="30">
        <v>47</v>
      </c>
      <c r="V43" s="30">
        <v>51</v>
      </c>
      <c r="W43" s="30">
        <v>51</v>
      </c>
      <c r="X43" s="30">
        <v>265</v>
      </c>
      <c r="Y43" s="30">
        <v>240</v>
      </c>
      <c r="Z43" s="30">
        <v>202</v>
      </c>
      <c r="AA43" s="30">
        <v>160</v>
      </c>
      <c r="AB43" s="30">
        <v>140</v>
      </c>
      <c r="AC43" s="30">
        <v>113</v>
      </c>
      <c r="AD43" s="30">
        <v>102</v>
      </c>
      <c r="AE43" s="30">
        <v>90</v>
      </c>
      <c r="AF43" s="30">
        <v>69</v>
      </c>
      <c r="AG43" s="30">
        <v>70</v>
      </c>
      <c r="AH43" s="30">
        <v>57</v>
      </c>
      <c r="AI43" s="30">
        <v>33</v>
      </c>
      <c r="AJ43" s="30">
        <v>41</v>
      </c>
      <c r="AK43" s="30">
        <v>270</v>
      </c>
      <c r="AL43" s="31">
        <v>59</v>
      </c>
      <c r="AM43" s="31">
        <v>5</v>
      </c>
      <c r="AN43" s="31">
        <v>1258</v>
      </c>
      <c r="AO43" s="31">
        <v>110</v>
      </c>
      <c r="AP43" s="31">
        <v>126</v>
      </c>
      <c r="AQ43" s="31">
        <v>534</v>
      </c>
      <c r="AR43" s="32">
        <v>74</v>
      </c>
    </row>
    <row r="44" spans="1:44" x14ac:dyDescent="0.25">
      <c r="A44" s="45">
        <v>305</v>
      </c>
      <c r="B44" s="8" t="s">
        <v>82</v>
      </c>
      <c r="C44" s="9">
        <v>1514</v>
      </c>
      <c r="D44" s="30">
        <v>35</v>
      </c>
      <c r="E44" s="30">
        <v>34</v>
      </c>
      <c r="F44" s="30">
        <v>34</v>
      </c>
      <c r="G44" s="30">
        <v>33</v>
      </c>
      <c r="H44" s="30">
        <v>32</v>
      </c>
      <c r="I44" s="30">
        <v>31</v>
      </c>
      <c r="J44" s="30">
        <v>30</v>
      </c>
      <c r="K44" s="30">
        <v>29</v>
      </c>
      <c r="L44" s="30">
        <v>28</v>
      </c>
      <c r="M44" s="30">
        <v>27</v>
      </c>
      <c r="N44" s="30">
        <v>26</v>
      </c>
      <c r="O44" s="30">
        <v>25</v>
      </c>
      <c r="P44" s="30">
        <v>25</v>
      </c>
      <c r="Q44" s="30">
        <v>25</v>
      </c>
      <c r="R44" s="30">
        <v>26</v>
      </c>
      <c r="S44" s="30">
        <v>27</v>
      </c>
      <c r="T44" s="30">
        <v>28</v>
      </c>
      <c r="U44" s="30">
        <v>29</v>
      </c>
      <c r="V44" s="30">
        <v>29</v>
      </c>
      <c r="W44" s="30">
        <v>30</v>
      </c>
      <c r="X44" s="30">
        <v>156</v>
      </c>
      <c r="Y44" s="30">
        <v>141</v>
      </c>
      <c r="Z44" s="30">
        <v>119</v>
      </c>
      <c r="AA44" s="30">
        <v>94</v>
      </c>
      <c r="AB44" s="30">
        <v>82</v>
      </c>
      <c r="AC44" s="30">
        <v>67</v>
      </c>
      <c r="AD44" s="30">
        <v>60</v>
      </c>
      <c r="AE44" s="30">
        <v>52</v>
      </c>
      <c r="AF44" s="30">
        <v>41</v>
      </c>
      <c r="AG44" s="30">
        <v>41</v>
      </c>
      <c r="AH44" s="30">
        <v>34</v>
      </c>
      <c r="AI44" s="30">
        <v>20</v>
      </c>
      <c r="AJ44" s="30">
        <v>23</v>
      </c>
      <c r="AK44" s="30">
        <v>159</v>
      </c>
      <c r="AL44" s="31">
        <v>35</v>
      </c>
      <c r="AM44" s="31">
        <v>3</v>
      </c>
      <c r="AN44" s="31">
        <v>742</v>
      </c>
      <c r="AO44" s="31">
        <v>65</v>
      </c>
      <c r="AP44" s="31">
        <v>74</v>
      </c>
      <c r="AQ44" s="31">
        <v>314</v>
      </c>
      <c r="AR44" s="32">
        <v>44</v>
      </c>
    </row>
    <row r="45" spans="1:44" x14ac:dyDescent="0.25">
      <c r="A45" s="45">
        <v>301</v>
      </c>
      <c r="B45" s="8" t="s">
        <v>83</v>
      </c>
      <c r="C45" s="9">
        <v>769</v>
      </c>
      <c r="D45" s="30">
        <v>18</v>
      </c>
      <c r="E45" s="30">
        <v>17</v>
      </c>
      <c r="F45" s="30">
        <v>17</v>
      </c>
      <c r="G45" s="30">
        <v>17</v>
      </c>
      <c r="H45" s="30">
        <v>16</v>
      </c>
      <c r="I45" s="30">
        <v>16</v>
      </c>
      <c r="J45" s="30">
        <v>15</v>
      </c>
      <c r="K45" s="30">
        <v>15</v>
      </c>
      <c r="L45" s="30">
        <v>14</v>
      </c>
      <c r="M45" s="30">
        <v>14</v>
      </c>
      <c r="N45" s="30">
        <v>13</v>
      </c>
      <c r="O45" s="30">
        <v>13</v>
      </c>
      <c r="P45" s="30">
        <v>13</v>
      </c>
      <c r="Q45" s="30">
        <v>13</v>
      </c>
      <c r="R45" s="30">
        <v>13</v>
      </c>
      <c r="S45" s="30">
        <v>14</v>
      </c>
      <c r="T45" s="30">
        <v>14</v>
      </c>
      <c r="U45" s="30">
        <v>15</v>
      </c>
      <c r="V45" s="30">
        <v>15</v>
      </c>
      <c r="W45" s="30">
        <v>15</v>
      </c>
      <c r="X45" s="30">
        <v>79</v>
      </c>
      <c r="Y45" s="30">
        <v>71</v>
      </c>
      <c r="Z45" s="30">
        <v>61</v>
      </c>
      <c r="AA45" s="30">
        <v>48</v>
      </c>
      <c r="AB45" s="30">
        <v>42</v>
      </c>
      <c r="AC45" s="30">
        <v>34</v>
      </c>
      <c r="AD45" s="30">
        <v>31</v>
      </c>
      <c r="AE45" s="30">
        <v>27</v>
      </c>
      <c r="AF45" s="30">
        <v>21</v>
      </c>
      <c r="AG45" s="30">
        <v>21</v>
      </c>
      <c r="AH45" s="30">
        <v>17</v>
      </c>
      <c r="AI45" s="30">
        <v>10</v>
      </c>
      <c r="AJ45" s="30">
        <v>12</v>
      </c>
      <c r="AK45" s="30">
        <v>81</v>
      </c>
      <c r="AL45" s="31">
        <v>18</v>
      </c>
      <c r="AM45" s="31">
        <v>1</v>
      </c>
      <c r="AN45" s="31">
        <v>377</v>
      </c>
      <c r="AO45" s="31">
        <v>33</v>
      </c>
      <c r="AP45" s="31">
        <v>38</v>
      </c>
      <c r="AQ45" s="31">
        <v>160</v>
      </c>
      <c r="AR45" s="32">
        <v>22</v>
      </c>
    </row>
    <row r="46" spans="1:44" x14ac:dyDescent="0.25">
      <c r="A46" s="45">
        <v>304</v>
      </c>
      <c r="B46" s="8" t="s">
        <v>84</v>
      </c>
      <c r="C46" s="9">
        <v>734</v>
      </c>
      <c r="D46" s="30">
        <v>17</v>
      </c>
      <c r="E46" s="30">
        <v>17</v>
      </c>
      <c r="F46" s="30">
        <v>16</v>
      </c>
      <c r="G46" s="30">
        <v>16</v>
      </c>
      <c r="H46" s="30">
        <v>16</v>
      </c>
      <c r="I46" s="30">
        <v>15</v>
      </c>
      <c r="J46" s="30">
        <v>15</v>
      </c>
      <c r="K46" s="30">
        <v>14</v>
      </c>
      <c r="L46" s="30">
        <v>14</v>
      </c>
      <c r="M46" s="30">
        <v>13</v>
      </c>
      <c r="N46" s="30">
        <v>13</v>
      </c>
      <c r="O46" s="30">
        <v>12</v>
      </c>
      <c r="P46" s="30">
        <v>12</v>
      </c>
      <c r="Q46" s="30">
        <v>12</v>
      </c>
      <c r="R46" s="30">
        <v>13</v>
      </c>
      <c r="S46" s="30">
        <v>13</v>
      </c>
      <c r="T46" s="30">
        <v>13</v>
      </c>
      <c r="U46" s="30">
        <v>14</v>
      </c>
      <c r="V46" s="30">
        <v>14</v>
      </c>
      <c r="W46" s="30">
        <v>15</v>
      </c>
      <c r="X46" s="30">
        <v>76</v>
      </c>
      <c r="Y46" s="30">
        <v>68</v>
      </c>
      <c r="Z46" s="30">
        <v>58</v>
      </c>
      <c r="AA46" s="30">
        <v>46</v>
      </c>
      <c r="AB46" s="30">
        <v>40</v>
      </c>
      <c r="AC46" s="30">
        <v>32</v>
      </c>
      <c r="AD46" s="30">
        <v>29</v>
      </c>
      <c r="AE46" s="30">
        <v>25</v>
      </c>
      <c r="AF46" s="30">
        <v>20</v>
      </c>
      <c r="AG46" s="30">
        <v>20</v>
      </c>
      <c r="AH46" s="30">
        <v>16</v>
      </c>
      <c r="AI46" s="30">
        <v>10</v>
      </c>
      <c r="AJ46" s="30">
        <v>11</v>
      </c>
      <c r="AK46" s="30">
        <v>77</v>
      </c>
      <c r="AL46" s="31">
        <v>17</v>
      </c>
      <c r="AM46" s="31">
        <v>1</v>
      </c>
      <c r="AN46" s="31">
        <v>360</v>
      </c>
      <c r="AO46" s="31">
        <v>32</v>
      </c>
      <c r="AP46" s="31">
        <v>36</v>
      </c>
      <c r="AQ46" s="31">
        <v>152</v>
      </c>
      <c r="AR46" s="32">
        <v>21</v>
      </c>
    </row>
    <row r="47" spans="1:44" x14ac:dyDescent="0.25">
      <c r="A47" s="45">
        <v>302</v>
      </c>
      <c r="B47" s="8" t="s">
        <v>85</v>
      </c>
      <c r="C47" s="9">
        <v>844</v>
      </c>
      <c r="D47" s="30">
        <v>19</v>
      </c>
      <c r="E47" s="30">
        <v>19</v>
      </c>
      <c r="F47" s="30">
        <v>19</v>
      </c>
      <c r="G47" s="30">
        <v>18</v>
      </c>
      <c r="H47" s="30">
        <v>18</v>
      </c>
      <c r="I47" s="30">
        <v>17</v>
      </c>
      <c r="J47" s="30">
        <v>17</v>
      </c>
      <c r="K47" s="30">
        <v>16</v>
      </c>
      <c r="L47" s="30">
        <v>16</v>
      </c>
      <c r="M47" s="30">
        <v>15</v>
      </c>
      <c r="N47" s="30">
        <v>15</v>
      </c>
      <c r="O47" s="30">
        <v>14</v>
      </c>
      <c r="P47" s="30">
        <v>14</v>
      </c>
      <c r="Q47" s="30">
        <v>14</v>
      </c>
      <c r="R47" s="30">
        <v>15</v>
      </c>
      <c r="S47" s="30">
        <v>15</v>
      </c>
      <c r="T47" s="30">
        <v>15</v>
      </c>
      <c r="U47" s="30">
        <v>16</v>
      </c>
      <c r="V47" s="30">
        <v>16</v>
      </c>
      <c r="W47" s="30">
        <v>17</v>
      </c>
      <c r="X47" s="30">
        <v>87</v>
      </c>
      <c r="Y47" s="30">
        <v>78</v>
      </c>
      <c r="Z47" s="30">
        <v>66</v>
      </c>
      <c r="AA47" s="30">
        <v>53</v>
      </c>
      <c r="AB47" s="30">
        <v>46</v>
      </c>
      <c r="AC47" s="30">
        <v>37</v>
      </c>
      <c r="AD47" s="30">
        <v>34</v>
      </c>
      <c r="AE47" s="30">
        <v>29</v>
      </c>
      <c r="AF47" s="30">
        <v>23</v>
      </c>
      <c r="AG47" s="30">
        <v>23</v>
      </c>
      <c r="AH47" s="30">
        <v>19</v>
      </c>
      <c r="AI47" s="30">
        <v>11</v>
      </c>
      <c r="AJ47" s="30">
        <v>13</v>
      </c>
      <c r="AK47" s="30">
        <v>89</v>
      </c>
      <c r="AL47" s="31">
        <v>20</v>
      </c>
      <c r="AM47" s="31">
        <v>1</v>
      </c>
      <c r="AN47" s="31">
        <v>413</v>
      </c>
      <c r="AO47" s="31">
        <v>36</v>
      </c>
      <c r="AP47" s="31">
        <v>41</v>
      </c>
      <c r="AQ47" s="31">
        <v>175</v>
      </c>
      <c r="AR47" s="32">
        <v>24</v>
      </c>
    </row>
    <row r="48" spans="1:44" x14ac:dyDescent="0.25">
      <c r="A48" s="45">
        <v>303</v>
      </c>
      <c r="B48" s="8" t="s">
        <v>86</v>
      </c>
      <c r="C48" s="9">
        <v>992</v>
      </c>
      <c r="D48" s="30">
        <v>23</v>
      </c>
      <c r="E48" s="30">
        <v>22</v>
      </c>
      <c r="F48" s="30">
        <v>22</v>
      </c>
      <c r="G48" s="30">
        <v>22</v>
      </c>
      <c r="H48" s="30">
        <v>21</v>
      </c>
      <c r="I48" s="30">
        <v>20</v>
      </c>
      <c r="J48" s="30">
        <v>20</v>
      </c>
      <c r="K48" s="30">
        <v>19</v>
      </c>
      <c r="L48" s="30">
        <v>18</v>
      </c>
      <c r="M48" s="30">
        <v>18</v>
      </c>
      <c r="N48" s="30">
        <v>17</v>
      </c>
      <c r="O48" s="30">
        <v>16</v>
      </c>
      <c r="P48" s="30">
        <v>16</v>
      </c>
      <c r="Q48" s="30">
        <v>16</v>
      </c>
      <c r="R48" s="30">
        <v>17</v>
      </c>
      <c r="S48" s="30">
        <v>18</v>
      </c>
      <c r="T48" s="30">
        <v>18</v>
      </c>
      <c r="U48" s="30">
        <v>19</v>
      </c>
      <c r="V48" s="30">
        <v>19</v>
      </c>
      <c r="W48" s="30">
        <v>20</v>
      </c>
      <c r="X48" s="30">
        <v>102</v>
      </c>
      <c r="Y48" s="30">
        <v>92</v>
      </c>
      <c r="Z48" s="30">
        <v>78</v>
      </c>
      <c r="AA48" s="30">
        <v>62</v>
      </c>
      <c r="AB48" s="30">
        <v>54</v>
      </c>
      <c r="AC48" s="30">
        <v>44</v>
      </c>
      <c r="AD48" s="30">
        <v>40</v>
      </c>
      <c r="AE48" s="30">
        <v>34</v>
      </c>
      <c r="AF48" s="30">
        <v>27</v>
      </c>
      <c r="AG48" s="30">
        <v>27</v>
      </c>
      <c r="AH48" s="30">
        <v>22</v>
      </c>
      <c r="AI48" s="30">
        <v>13</v>
      </c>
      <c r="AJ48" s="30">
        <v>15</v>
      </c>
      <c r="AK48" s="30">
        <v>104</v>
      </c>
      <c r="AL48" s="31">
        <v>23</v>
      </c>
      <c r="AM48" s="31">
        <v>2</v>
      </c>
      <c r="AN48" s="31">
        <v>486</v>
      </c>
      <c r="AO48" s="31">
        <v>43</v>
      </c>
      <c r="AP48" s="31">
        <v>49</v>
      </c>
      <c r="AQ48" s="31">
        <v>206</v>
      </c>
      <c r="AR48" s="32">
        <v>29</v>
      </c>
    </row>
    <row r="49" spans="1:44" s="36" customFormat="1" x14ac:dyDescent="0.25">
      <c r="A49" s="20">
        <v>210505</v>
      </c>
      <c r="B49" s="16" t="s">
        <v>87</v>
      </c>
      <c r="C49" s="21">
        <f t="shared" ref="C49:AR49" si="16">SUM(C50:C51)</f>
        <v>4418</v>
      </c>
      <c r="D49" s="21">
        <f t="shared" si="16"/>
        <v>79</v>
      </c>
      <c r="E49" s="21">
        <f t="shared" si="16"/>
        <v>83</v>
      </c>
      <c r="F49" s="21">
        <f t="shared" si="16"/>
        <v>85</v>
      </c>
      <c r="G49" s="21">
        <f t="shared" si="16"/>
        <v>88</v>
      </c>
      <c r="H49" s="21">
        <f t="shared" si="16"/>
        <v>89</v>
      </c>
      <c r="I49" s="21">
        <f t="shared" si="16"/>
        <v>91</v>
      </c>
      <c r="J49" s="21">
        <f t="shared" si="16"/>
        <v>91</v>
      </c>
      <c r="K49" s="21">
        <f t="shared" si="16"/>
        <v>91</v>
      </c>
      <c r="L49" s="21">
        <f t="shared" si="16"/>
        <v>91</v>
      </c>
      <c r="M49" s="21">
        <f t="shared" si="16"/>
        <v>91</v>
      </c>
      <c r="N49" s="21">
        <f t="shared" si="16"/>
        <v>90</v>
      </c>
      <c r="O49" s="21">
        <f t="shared" si="16"/>
        <v>90</v>
      </c>
      <c r="P49" s="21">
        <f t="shared" si="16"/>
        <v>88</v>
      </c>
      <c r="Q49" s="21">
        <f t="shared" si="16"/>
        <v>86</v>
      </c>
      <c r="R49" s="21">
        <f t="shared" si="16"/>
        <v>83</v>
      </c>
      <c r="S49" s="21">
        <f t="shared" si="16"/>
        <v>80</v>
      </c>
      <c r="T49" s="21">
        <f t="shared" si="16"/>
        <v>77</v>
      </c>
      <c r="U49" s="21">
        <f t="shared" si="16"/>
        <v>76</v>
      </c>
      <c r="V49" s="21">
        <f t="shared" si="16"/>
        <v>80</v>
      </c>
      <c r="W49" s="21">
        <f t="shared" si="16"/>
        <v>87</v>
      </c>
      <c r="X49" s="21">
        <f t="shared" si="16"/>
        <v>482</v>
      </c>
      <c r="Y49" s="21">
        <f t="shared" si="16"/>
        <v>349</v>
      </c>
      <c r="Z49" s="21">
        <f t="shared" si="16"/>
        <v>270</v>
      </c>
      <c r="AA49" s="21">
        <f t="shared" si="16"/>
        <v>251</v>
      </c>
      <c r="AB49" s="21">
        <f t="shared" si="16"/>
        <v>218</v>
      </c>
      <c r="AC49" s="21">
        <f t="shared" si="16"/>
        <v>209</v>
      </c>
      <c r="AD49" s="21">
        <f t="shared" si="16"/>
        <v>160</v>
      </c>
      <c r="AE49" s="21">
        <f t="shared" si="16"/>
        <v>176</v>
      </c>
      <c r="AF49" s="21">
        <f t="shared" si="16"/>
        <v>133</v>
      </c>
      <c r="AG49" s="21">
        <f t="shared" si="16"/>
        <v>165</v>
      </c>
      <c r="AH49" s="21">
        <f t="shared" si="16"/>
        <v>128</v>
      </c>
      <c r="AI49" s="21">
        <f t="shared" si="16"/>
        <v>69</v>
      </c>
      <c r="AJ49" s="21">
        <f t="shared" si="16"/>
        <v>92</v>
      </c>
      <c r="AK49" s="21">
        <f t="shared" ref="AK49" si="17">SUM(AK50:AK51)</f>
        <v>587</v>
      </c>
      <c r="AL49" s="21">
        <f t="shared" si="16"/>
        <v>81</v>
      </c>
      <c r="AM49" s="21">
        <f t="shared" si="16"/>
        <v>6</v>
      </c>
      <c r="AN49" s="21">
        <f t="shared" si="16"/>
        <v>2150</v>
      </c>
      <c r="AO49" s="21">
        <f t="shared" si="16"/>
        <v>226</v>
      </c>
      <c r="AP49" s="21">
        <f t="shared" si="16"/>
        <v>194</v>
      </c>
      <c r="AQ49" s="21">
        <f t="shared" si="16"/>
        <v>844</v>
      </c>
      <c r="AR49" s="29">
        <f t="shared" si="16"/>
        <v>100</v>
      </c>
    </row>
    <row r="50" spans="1:44" x14ac:dyDescent="0.25">
      <c r="A50" s="45">
        <v>301</v>
      </c>
      <c r="B50" s="8" t="s">
        <v>88</v>
      </c>
      <c r="C50" s="9">
        <v>3384</v>
      </c>
      <c r="D50" s="30">
        <v>61</v>
      </c>
      <c r="E50" s="30">
        <v>64</v>
      </c>
      <c r="F50" s="30">
        <v>65</v>
      </c>
      <c r="G50" s="30">
        <v>67</v>
      </c>
      <c r="H50" s="30">
        <v>68</v>
      </c>
      <c r="I50" s="30">
        <v>70</v>
      </c>
      <c r="J50" s="30">
        <v>70</v>
      </c>
      <c r="K50" s="30">
        <v>70</v>
      </c>
      <c r="L50" s="30">
        <v>70</v>
      </c>
      <c r="M50" s="30">
        <v>70</v>
      </c>
      <c r="N50" s="30">
        <v>69</v>
      </c>
      <c r="O50" s="30">
        <v>69</v>
      </c>
      <c r="P50" s="30">
        <v>67</v>
      </c>
      <c r="Q50" s="30">
        <v>66</v>
      </c>
      <c r="R50" s="30">
        <v>64</v>
      </c>
      <c r="S50" s="30">
        <v>61</v>
      </c>
      <c r="T50" s="30">
        <v>59</v>
      </c>
      <c r="U50" s="30">
        <v>58</v>
      </c>
      <c r="V50" s="30">
        <v>61</v>
      </c>
      <c r="W50" s="30">
        <v>67</v>
      </c>
      <c r="X50" s="30">
        <v>369</v>
      </c>
      <c r="Y50" s="30">
        <v>267</v>
      </c>
      <c r="Z50" s="30">
        <v>207</v>
      </c>
      <c r="AA50" s="30">
        <v>192</v>
      </c>
      <c r="AB50" s="30">
        <v>167</v>
      </c>
      <c r="AC50" s="30">
        <v>160</v>
      </c>
      <c r="AD50" s="30">
        <v>123</v>
      </c>
      <c r="AE50" s="30">
        <v>135</v>
      </c>
      <c r="AF50" s="30">
        <v>102</v>
      </c>
      <c r="AG50" s="30">
        <v>126</v>
      </c>
      <c r="AH50" s="30">
        <v>98</v>
      </c>
      <c r="AI50" s="30">
        <v>53</v>
      </c>
      <c r="AJ50" s="30">
        <v>70</v>
      </c>
      <c r="AK50" s="30">
        <v>449</v>
      </c>
      <c r="AL50" s="31">
        <v>62</v>
      </c>
      <c r="AM50" s="31">
        <v>5</v>
      </c>
      <c r="AN50" s="31">
        <v>1647</v>
      </c>
      <c r="AO50" s="31">
        <v>173</v>
      </c>
      <c r="AP50" s="31">
        <v>149</v>
      </c>
      <c r="AQ50" s="31">
        <v>646</v>
      </c>
      <c r="AR50" s="32">
        <v>77</v>
      </c>
    </row>
    <row r="51" spans="1:44" x14ac:dyDescent="0.25">
      <c r="A51" s="45">
        <v>302</v>
      </c>
      <c r="B51" s="8" t="s">
        <v>89</v>
      </c>
      <c r="C51" s="9">
        <v>1034</v>
      </c>
      <c r="D51" s="30">
        <v>18</v>
      </c>
      <c r="E51" s="30">
        <v>19</v>
      </c>
      <c r="F51" s="30">
        <v>20</v>
      </c>
      <c r="G51" s="30">
        <v>21</v>
      </c>
      <c r="H51" s="30">
        <v>21</v>
      </c>
      <c r="I51" s="30">
        <v>21</v>
      </c>
      <c r="J51" s="30">
        <v>21</v>
      </c>
      <c r="K51" s="30">
        <v>21</v>
      </c>
      <c r="L51" s="30">
        <v>21</v>
      </c>
      <c r="M51" s="30">
        <v>21</v>
      </c>
      <c r="N51" s="30">
        <v>21</v>
      </c>
      <c r="O51" s="30">
        <v>21</v>
      </c>
      <c r="P51" s="30">
        <v>21</v>
      </c>
      <c r="Q51" s="30">
        <v>20</v>
      </c>
      <c r="R51" s="30">
        <v>19</v>
      </c>
      <c r="S51" s="30">
        <v>19</v>
      </c>
      <c r="T51" s="30">
        <v>18</v>
      </c>
      <c r="U51" s="30">
        <v>18</v>
      </c>
      <c r="V51" s="30">
        <v>19</v>
      </c>
      <c r="W51" s="30">
        <v>20</v>
      </c>
      <c r="X51" s="30">
        <v>113</v>
      </c>
      <c r="Y51" s="30">
        <v>82</v>
      </c>
      <c r="Z51" s="30">
        <v>63</v>
      </c>
      <c r="AA51" s="30">
        <v>59</v>
      </c>
      <c r="AB51" s="30">
        <v>51</v>
      </c>
      <c r="AC51" s="30">
        <v>49</v>
      </c>
      <c r="AD51" s="30">
        <v>37</v>
      </c>
      <c r="AE51" s="30">
        <v>41</v>
      </c>
      <c r="AF51" s="30">
        <v>31</v>
      </c>
      <c r="AG51" s="30">
        <v>39</v>
      </c>
      <c r="AH51" s="30">
        <v>30</v>
      </c>
      <c r="AI51" s="30">
        <v>16</v>
      </c>
      <c r="AJ51" s="30">
        <v>22</v>
      </c>
      <c r="AK51" s="30">
        <v>138</v>
      </c>
      <c r="AL51" s="31">
        <v>19</v>
      </c>
      <c r="AM51" s="31">
        <v>1</v>
      </c>
      <c r="AN51" s="31">
        <v>503</v>
      </c>
      <c r="AO51" s="31">
        <v>53</v>
      </c>
      <c r="AP51" s="31">
        <v>45</v>
      </c>
      <c r="AQ51" s="31">
        <v>198</v>
      </c>
      <c r="AR51" s="32">
        <v>23</v>
      </c>
    </row>
    <row r="52" spans="1:44" s="36" customFormat="1" x14ac:dyDescent="0.25">
      <c r="A52" s="15">
        <v>210502</v>
      </c>
      <c r="B52" s="16" t="s">
        <v>90</v>
      </c>
      <c r="C52" s="21">
        <f t="shared" ref="C52:AR52" si="18">SUM(C53:C57)</f>
        <v>2084</v>
      </c>
      <c r="D52" s="21">
        <f t="shared" si="18"/>
        <v>42</v>
      </c>
      <c r="E52" s="21">
        <f t="shared" si="18"/>
        <v>43</v>
      </c>
      <c r="F52" s="21">
        <f t="shared" si="18"/>
        <v>42</v>
      </c>
      <c r="G52" s="21">
        <f t="shared" si="18"/>
        <v>42</v>
      </c>
      <c r="H52" s="21">
        <f t="shared" si="18"/>
        <v>40</v>
      </c>
      <c r="I52" s="21">
        <f t="shared" si="18"/>
        <v>39</v>
      </c>
      <c r="J52" s="21">
        <f t="shared" si="18"/>
        <v>37</v>
      </c>
      <c r="K52" s="21">
        <f t="shared" si="18"/>
        <v>36</v>
      </c>
      <c r="L52" s="21">
        <f t="shared" si="18"/>
        <v>34</v>
      </c>
      <c r="M52" s="21">
        <f t="shared" si="18"/>
        <v>33</v>
      </c>
      <c r="N52" s="21">
        <f t="shared" si="18"/>
        <v>32</v>
      </c>
      <c r="O52" s="21">
        <f t="shared" si="18"/>
        <v>30</v>
      </c>
      <c r="P52" s="21">
        <f t="shared" si="18"/>
        <v>30</v>
      </c>
      <c r="Q52" s="21">
        <f t="shared" si="18"/>
        <v>33</v>
      </c>
      <c r="R52" s="21">
        <f t="shared" si="18"/>
        <v>39</v>
      </c>
      <c r="S52" s="21">
        <f t="shared" si="18"/>
        <v>43</v>
      </c>
      <c r="T52" s="21">
        <f t="shared" si="18"/>
        <v>47</v>
      </c>
      <c r="U52" s="21">
        <f t="shared" si="18"/>
        <v>51</v>
      </c>
      <c r="V52" s="21">
        <f t="shared" si="18"/>
        <v>52</v>
      </c>
      <c r="W52" s="21">
        <f t="shared" si="18"/>
        <v>50</v>
      </c>
      <c r="X52" s="21">
        <f t="shared" si="18"/>
        <v>243</v>
      </c>
      <c r="Y52" s="21">
        <f t="shared" si="18"/>
        <v>205</v>
      </c>
      <c r="Z52" s="21">
        <f t="shared" si="18"/>
        <v>171</v>
      </c>
      <c r="AA52" s="21">
        <f t="shared" si="18"/>
        <v>145</v>
      </c>
      <c r="AB52" s="21">
        <f t="shared" si="18"/>
        <v>117</v>
      </c>
      <c r="AC52" s="21">
        <f t="shared" si="18"/>
        <v>90</v>
      </c>
      <c r="AD52" s="21">
        <f t="shared" si="18"/>
        <v>90</v>
      </c>
      <c r="AE52" s="21">
        <f t="shared" si="18"/>
        <v>48</v>
      </c>
      <c r="AF52" s="21">
        <f t="shared" si="18"/>
        <v>50</v>
      </c>
      <c r="AG52" s="21">
        <f t="shared" si="18"/>
        <v>49</v>
      </c>
      <c r="AH52" s="21">
        <f t="shared" si="18"/>
        <v>31</v>
      </c>
      <c r="AI52" s="21">
        <f t="shared" si="18"/>
        <v>29</v>
      </c>
      <c r="AJ52" s="21">
        <f t="shared" si="18"/>
        <v>21</v>
      </c>
      <c r="AK52" s="21">
        <f t="shared" ref="AK52" si="19">SUM(AK53:AK57)</f>
        <v>180</v>
      </c>
      <c r="AL52" s="21">
        <f t="shared" si="18"/>
        <v>43</v>
      </c>
      <c r="AM52" s="21">
        <f t="shared" si="18"/>
        <v>3</v>
      </c>
      <c r="AN52" s="21">
        <f t="shared" si="18"/>
        <v>871</v>
      </c>
      <c r="AO52" s="21">
        <f t="shared" si="18"/>
        <v>74</v>
      </c>
      <c r="AP52" s="21">
        <f t="shared" si="18"/>
        <v>75</v>
      </c>
      <c r="AQ52" s="21">
        <f t="shared" si="18"/>
        <v>369</v>
      </c>
      <c r="AR52" s="29">
        <f t="shared" si="18"/>
        <v>53</v>
      </c>
    </row>
    <row r="53" spans="1:44" x14ac:dyDescent="0.25">
      <c r="A53" s="45">
        <v>301</v>
      </c>
      <c r="B53" s="8" t="s">
        <v>91</v>
      </c>
      <c r="C53" s="9">
        <v>463</v>
      </c>
      <c r="D53" s="30">
        <v>9</v>
      </c>
      <c r="E53" s="30">
        <v>9</v>
      </c>
      <c r="F53" s="30">
        <v>9</v>
      </c>
      <c r="G53" s="30">
        <v>9</v>
      </c>
      <c r="H53" s="30">
        <v>9</v>
      </c>
      <c r="I53" s="30">
        <v>8</v>
      </c>
      <c r="J53" s="30">
        <v>9</v>
      </c>
      <c r="K53" s="30">
        <v>8</v>
      </c>
      <c r="L53" s="30">
        <v>7</v>
      </c>
      <c r="M53" s="30">
        <v>7</v>
      </c>
      <c r="N53" s="30">
        <v>7</v>
      </c>
      <c r="O53" s="30">
        <v>7</v>
      </c>
      <c r="P53" s="30">
        <v>7</v>
      </c>
      <c r="Q53" s="30">
        <v>7</v>
      </c>
      <c r="R53" s="30">
        <v>8</v>
      </c>
      <c r="S53" s="30">
        <v>9</v>
      </c>
      <c r="T53" s="30">
        <v>11</v>
      </c>
      <c r="U53" s="30">
        <v>12</v>
      </c>
      <c r="V53" s="30">
        <v>12</v>
      </c>
      <c r="W53" s="30">
        <v>11</v>
      </c>
      <c r="X53" s="30">
        <v>54</v>
      </c>
      <c r="Y53" s="30">
        <v>45</v>
      </c>
      <c r="Z53" s="30">
        <v>38</v>
      </c>
      <c r="AA53" s="30">
        <v>33</v>
      </c>
      <c r="AB53" s="30">
        <v>26</v>
      </c>
      <c r="AC53" s="30">
        <v>20</v>
      </c>
      <c r="AD53" s="30">
        <v>20</v>
      </c>
      <c r="AE53" s="30">
        <v>10</v>
      </c>
      <c r="AF53" s="30">
        <v>11</v>
      </c>
      <c r="AG53" s="30">
        <v>10</v>
      </c>
      <c r="AH53" s="30">
        <v>7</v>
      </c>
      <c r="AI53" s="30">
        <v>7</v>
      </c>
      <c r="AJ53" s="30">
        <v>5</v>
      </c>
      <c r="AK53" s="30">
        <v>40</v>
      </c>
      <c r="AL53" s="31">
        <v>9</v>
      </c>
      <c r="AM53" s="31">
        <v>1</v>
      </c>
      <c r="AN53" s="31">
        <v>193</v>
      </c>
      <c r="AO53" s="31">
        <v>17</v>
      </c>
      <c r="AP53" s="31">
        <v>16</v>
      </c>
      <c r="AQ53" s="31">
        <v>83</v>
      </c>
      <c r="AR53" s="32">
        <v>12</v>
      </c>
    </row>
    <row r="54" spans="1:44" x14ac:dyDescent="0.25">
      <c r="A54" s="45">
        <v>304</v>
      </c>
      <c r="B54" s="8" t="s">
        <v>92</v>
      </c>
      <c r="C54" s="9">
        <v>590</v>
      </c>
      <c r="D54" s="30">
        <v>12</v>
      </c>
      <c r="E54" s="30">
        <v>12</v>
      </c>
      <c r="F54" s="30">
        <v>12</v>
      </c>
      <c r="G54" s="30">
        <v>12</v>
      </c>
      <c r="H54" s="30">
        <v>11</v>
      </c>
      <c r="I54" s="30">
        <v>11</v>
      </c>
      <c r="J54" s="30">
        <v>10</v>
      </c>
      <c r="K54" s="30">
        <v>10</v>
      </c>
      <c r="L54" s="30">
        <v>10</v>
      </c>
      <c r="M54" s="30">
        <v>9</v>
      </c>
      <c r="N54" s="30">
        <v>9</v>
      </c>
      <c r="O54" s="30">
        <v>8</v>
      </c>
      <c r="P54" s="30">
        <v>8</v>
      </c>
      <c r="Q54" s="30">
        <v>9</v>
      </c>
      <c r="R54" s="30">
        <v>11</v>
      </c>
      <c r="S54" s="30">
        <v>12</v>
      </c>
      <c r="T54" s="30">
        <v>13</v>
      </c>
      <c r="U54" s="30">
        <v>14</v>
      </c>
      <c r="V54" s="30">
        <v>15</v>
      </c>
      <c r="W54" s="30">
        <v>14</v>
      </c>
      <c r="X54" s="30">
        <v>69</v>
      </c>
      <c r="Y54" s="30">
        <v>58</v>
      </c>
      <c r="Z54" s="30">
        <v>48</v>
      </c>
      <c r="AA54" s="30">
        <v>41</v>
      </c>
      <c r="AB54" s="30">
        <v>33</v>
      </c>
      <c r="AC54" s="30">
        <v>25</v>
      </c>
      <c r="AD54" s="30">
        <v>25</v>
      </c>
      <c r="AE54" s="30">
        <v>14</v>
      </c>
      <c r="AF54" s="30">
        <v>14</v>
      </c>
      <c r="AG54" s="30">
        <v>14</v>
      </c>
      <c r="AH54" s="30">
        <v>9</v>
      </c>
      <c r="AI54" s="30">
        <v>8</v>
      </c>
      <c r="AJ54" s="30">
        <v>6</v>
      </c>
      <c r="AK54" s="30">
        <v>51</v>
      </c>
      <c r="AL54" s="31">
        <v>12</v>
      </c>
      <c r="AM54" s="31">
        <v>1</v>
      </c>
      <c r="AN54" s="31">
        <v>247</v>
      </c>
      <c r="AO54" s="31">
        <v>21</v>
      </c>
      <c r="AP54" s="31">
        <v>21</v>
      </c>
      <c r="AQ54" s="31">
        <v>104</v>
      </c>
      <c r="AR54" s="32">
        <v>15</v>
      </c>
    </row>
    <row r="55" spans="1:44" x14ac:dyDescent="0.25">
      <c r="A55" s="45">
        <v>302</v>
      </c>
      <c r="B55" s="8" t="s">
        <v>93</v>
      </c>
      <c r="C55" s="9">
        <v>294</v>
      </c>
      <c r="D55" s="30">
        <v>6</v>
      </c>
      <c r="E55" s="30">
        <v>6</v>
      </c>
      <c r="F55" s="30">
        <v>6</v>
      </c>
      <c r="G55" s="30">
        <v>6</v>
      </c>
      <c r="H55" s="30">
        <v>6</v>
      </c>
      <c r="I55" s="30">
        <v>6</v>
      </c>
      <c r="J55" s="30">
        <v>5</v>
      </c>
      <c r="K55" s="30">
        <v>5</v>
      </c>
      <c r="L55" s="30">
        <v>5</v>
      </c>
      <c r="M55" s="30">
        <v>5</v>
      </c>
      <c r="N55" s="30">
        <v>5</v>
      </c>
      <c r="O55" s="30">
        <v>4</v>
      </c>
      <c r="P55" s="30">
        <v>4</v>
      </c>
      <c r="Q55" s="30">
        <v>5</v>
      </c>
      <c r="R55" s="30">
        <v>6</v>
      </c>
      <c r="S55" s="30">
        <v>6</v>
      </c>
      <c r="T55" s="30">
        <v>7</v>
      </c>
      <c r="U55" s="30">
        <v>7</v>
      </c>
      <c r="V55" s="30">
        <v>7</v>
      </c>
      <c r="W55" s="30">
        <v>7</v>
      </c>
      <c r="X55" s="30">
        <v>34</v>
      </c>
      <c r="Y55" s="30">
        <v>29</v>
      </c>
      <c r="Z55" s="30">
        <v>24</v>
      </c>
      <c r="AA55" s="30">
        <v>20</v>
      </c>
      <c r="AB55" s="30">
        <v>17</v>
      </c>
      <c r="AC55" s="30">
        <v>13</v>
      </c>
      <c r="AD55" s="30">
        <v>13</v>
      </c>
      <c r="AE55" s="30">
        <v>7</v>
      </c>
      <c r="AF55" s="30">
        <v>7</v>
      </c>
      <c r="AG55" s="30">
        <v>7</v>
      </c>
      <c r="AH55" s="30">
        <v>4</v>
      </c>
      <c r="AI55" s="30">
        <v>4</v>
      </c>
      <c r="AJ55" s="30">
        <v>3</v>
      </c>
      <c r="AK55" s="30">
        <v>25</v>
      </c>
      <c r="AL55" s="31">
        <v>6</v>
      </c>
      <c r="AM55" s="31">
        <v>0</v>
      </c>
      <c r="AN55" s="31">
        <v>123</v>
      </c>
      <c r="AO55" s="31">
        <v>10</v>
      </c>
      <c r="AP55" s="31">
        <v>11</v>
      </c>
      <c r="AQ55" s="31">
        <v>52</v>
      </c>
      <c r="AR55" s="32">
        <v>7</v>
      </c>
    </row>
    <row r="56" spans="1:44" x14ac:dyDescent="0.25">
      <c r="A56" s="45">
        <v>303</v>
      </c>
      <c r="B56" s="8" t="s">
        <v>94</v>
      </c>
      <c r="C56" s="9">
        <v>414</v>
      </c>
      <c r="D56" s="30">
        <v>8</v>
      </c>
      <c r="E56" s="30">
        <v>9</v>
      </c>
      <c r="F56" s="30">
        <v>8</v>
      </c>
      <c r="G56" s="30">
        <v>8</v>
      </c>
      <c r="H56" s="30">
        <v>8</v>
      </c>
      <c r="I56" s="30">
        <v>8</v>
      </c>
      <c r="J56" s="30">
        <v>7</v>
      </c>
      <c r="K56" s="30">
        <v>7</v>
      </c>
      <c r="L56" s="30">
        <v>7</v>
      </c>
      <c r="M56" s="30">
        <v>7</v>
      </c>
      <c r="N56" s="30">
        <v>6</v>
      </c>
      <c r="O56" s="30">
        <v>6</v>
      </c>
      <c r="P56" s="30">
        <v>6</v>
      </c>
      <c r="Q56" s="30">
        <v>7</v>
      </c>
      <c r="R56" s="30">
        <v>8</v>
      </c>
      <c r="S56" s="30">
        <v>9</v>
      </c>
      <c r="T56" s="30">
        <v>9</v>
      </c>
      <c r="U56" s="30">
        <v>10</v>
      </c>
      <c r="V56" s="30">
        <v>10</v>
      </c>
      <c r="W56" s="30">
        <v>10</v>
      </c>
      <c r="X56" s="30">
        <v>48</v>
      </c>
      <c r="Y56" s="30">
        <v>41</v>
      </c>
      <c r="Z56" s="30">
        <v>34</v>
      </c>
      <c r="AA56" s="30">
        <v>29</v>
      </c>
      <c r="AB56" s="30">
        <v>23</v>
      </c>
      <c r="AC56" s="30">
        <v>18</v>
      </c>
      <c r="AD56" s="30">
        <v>18</v>
      </c>
      <c r="AE56" s="30">
        <v>10</v>
      </c>
      <c r="AF56" s="30">
        <v>10</v>
      </c>
      <c r="AG56" s="30">
        <v>10</v>
      </c>
      <c r="AH56" s="30">
        <v>6</v>
      </c>
      <c r="AI56" s="30">
        <v>6</v>
      </c>
      <c r="AJ56" s="30">
        <v>4</v>
      </c>
      <c r="AK56" s="30">
        <v>36</v>
      </c>
      <c r="AL56" s="31">
        <v>9</v>
      </c>
      <c r="AM56" s="31">
        <v>1</v>
      </c>
      <c r="AN56" s="31">
        <v>173</v>
      </c>
      <c r="AO56" s="31">
        <v>15</v>
      </c>
      <c r="AP56" s="31">
        <v>15</v>
      </c>
      <c r="AQ56" s="31">
        <v>73</v>
      </c>
      <c r="AR56" s="32">
        <v>11</v>
      </c>
    </row>
    <row r="57" spans="1:44" ht="15.75" thickBot="1" x14ac:dyDescent="0.3">
      <c r="A57" s="46">
        <v>305</v>
      </c>
      <c r="B57" s="22" t="s">
        <v>95</v>
      </c>
      <c r="C57" s="23">
        <v>323</v>
      </c>
      <c r="D57" s="33">
        <v>7</v>
      </c>
      <c r="E57" s="33">
        <v>7</v>
      </c>
      <c r="F57" s="33">
        <v>7</v>
      </c>
      <c r="G57" s="33">
        <v>7</v>
      </c>
      <c r="H57" s="33">
        <v>6</v>
      </c>
      <c r="I57" s="33">
        <v>6</v>
      </c>
      <c r="J57" s="33">
        <v>6</v>
      </c>
      <c r="K57" s="33">
        <v>6</v>
      </c>
      <c r="L57" s="33">
        <v>5</v>
      </c>
      <c r="M57" s="33">
        <v>5</v>
      </c>
      <c r="N57" s="33">
        <v>5</v>
      </c>
      <c r="O57" s="33">
        <v>5</v>
      </c>
      <c r="P57" s="33">
        <v>5</v>
      </c>
      <c r="Q57" s="33">
        <v>5</v>
      </c>
      <c r="R57" s="33">
        <v>6</v>
      </c>
      <c r="S57" s="33">
        <v>7</v>
      </c>
      <c r="T57" s="33">
        <v>7</v>
      </c>
      <c r="U57" s="33">
        <v>8</v>
      </c>
      <c r="V57" s="33">
        <v>8</v>
      </c>
      <c r="W57" s="33">
        <v>8</v>
      </c>
      <c r="X57" s="33">
        <v>38</v>
      </c>
      <c r="Y57" s="33">
        <v>32</v>
      </c>
      <c r="Z57" s="33">
        <v>27</v>
      </c>
      <c r="AA57" s="33">
        <v>22</v>
      </c>
      <c r="AB57" s="33">
        <v>18</v>
      </c>
      <c r="AC57" s="33">
        <v>14</v>
      </c>
      <c r="AD57" s="33">
        <v>14</v>
      </c>
      <c r="AE57" s="33">
        <v>7</v>
      </c>
      <c r="AF57" s="33">
        <v>8</v>
      </c>
      <c r="AG57" s="33">
        <v>8</v>
      </c>
      <c r="AH57" s="33">
        <v>5</v>
      </c>
      <c r="AI57" s="33">
        <v>4</v>
      </c>
      <c r="AJ57" s="33">
        <v>3</v>
      </c>
      <c r="AK57" s="30">
        <v>28</v>
      </c>
      <c r="AL57" s="34">
        <v>7</v>
      </c>
      <c r="AM57" s="34">
        <v>0</v>
      </c>
      <c r="AN57" s="34">
        <v>135</v>
      </c>
      <c r="AO57" s="34">
        <v>11</v>
      </c>
      <c r="AP57" s="34">
        <v>12</v>
      </c>
      <c r="AQ57" s="34">
        <v>57</v>
      </c>
      <c r="AR57" s="35">
        <v>8</v>
      </c>
    </row>
    <row r="58" spans="1:44" x14ac:dyDescent="0.25">
      <c r="A58" s="24" t="s">
        <v>96</v>
      </c>
      <c r="C58" s="37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"/>
      <c r="AM58" s="1"/>
      <c r="AN58" s="1"/>
      <c r="AO58" s="1"/>
      <c r="AP58" s="1"/>
      <c r="AQ58" s="1"/>
      <c r="AR58" s="11"/>
    </row>
    <row r="59" spans="1:44" x14ac:dyDescent="0.25">
      <c r="A59" s="47"/>
      <c r="B59" s="1"/>
      <c r="C59" s="37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"/>
      <c r="AM59" s="1"/>
      <c r="AN59" s="1"/>
      <c r="AO59" s="1"/>
      <c r="AP59" s="1"/>
      <c r="AQ59" s="1"/>
      <c r="AR59" s="11"/>
    </row>
  </sheetData>
  <mergeCells count="47"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  <mergeCell ref="AC4:AC5"/>
    <mergeCell ref="AD4:AD5"/>
    <mergeCell ref="S4:S5"/>
    <mergeCell ref="T4:T5"/>
    <mergeCell ref="U4:U5"/>
    <mergeCell ref="V4:V5"/>
    <mergeCell ref="W4:W5"/>
    <mergeCell ref="X4:X5"/>
    <mergeCell ref="C1:S1"/>
    <mergeCell ref="C2:S2"/>
    <mergeCell ref="C3:S3"/>
    <mergeCell ref="AE4:AE5"/>
    <mergeCell ref="AF4:AF5"/>
    <mergeCell ref="Y4:Y5"/>
    <mergeCell ref="Z4:Z5"/>
    <mergeCell ref="AA4:AA5"/>
    <mergeCell ref="AB4:AB5"/>
    <mergeCell ref="AB1:AR1"/>
    <mergeCell ref="AB2:AR2"/>
    <mergeCell ref="AB3:AR3"/>
    <mergeCell ref="AL4:AL5"/>
    <mergeCell ref="AM4:AM5"/>
    <mergeCell ref="AN4:AN5"/>
    <mergeCell ref="R4:R5"/>
    <mergeCell ref="AG4:AG5"/>
    <mergeCell ref="AH4:AH5"/>
    <mergeCell ref="AI4:AI5"/>
    <mergeCell ref="AJ4:AJ5"/>
    <mergeCell ref="AO4:AR4"/>
    <mergeCell ref="AK4:AK5"/>
  </mergeCells>
  <pageMargins left="0.78740157480314965" right="0.59055118110236227" top="0" bottom="0" header="0.31496062992125984" footer="0.31496062992125984"/>
  <pageSetup paperSize="9" scale="6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9"/>
  <sheetViews>
    <sheetView workbookViewId="0">
      <selection activeCell="G41" activeCellId="5" sqref="G8 G9 G15 G22 G32 G41"/>
    </sheetView>
  </sheetViews>
  <sheetFormatPr baseColWidth="10" defaultRowHeight="15" x14ac:dyDescent="0.25"/>
  <cols>
    <col min="1" max="1" width="6.5703125" style="36" customWidth="1"/>
    <col min="2" max="2" width="25.42578125" customWidth="1"/>
    <col min="3" max="3" width="7.85546875" style="36" customWidth="1"/>
    <col min="4" max="38" width="6.85546875" customWidth="1"/>
    <col min="39" max="39" width="6.140625" customWidth="1"/>
    <col min="40" max="40" width="8.7109375" customWidth="1"/>
    <col min="41" max="42" width="6.85546875" customWidth="1"/>
    <col min="43" max="43" width="7.7109375" customWidth="1"/>
    <col min="44" max="44" width="6.85546875" customWidth="1"/>
  </cols>
  <sheetData>
    <row r="1" spans="1:44" ht="15.75" x14ac:dyDescent="0.25">
      <c r="B1" s="38"/>
      <c r="C1" s="82" t="s">
        <v>97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AC1" s="82" t="s">
        <v>97</v>
      </c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</row>
    <row r="2" spans="1:44" ht="18" x14ac:dyDescent="0.25">
      <c r="A2" s="40"/>
      <c r="B2" s="39"/>
      <c r="C2" s="83" t="s">
        <v>101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AC2" s="83" t="s">
        <v>101</v>
      </c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</row>
    <row r="3" spans="1:44" ht="15.75" thickBot="1" x14ac:dyDescent="0.3">
      <c r="A3" s="40" t="s">
        <v>100</v>
      </c>
      <c r="B3" s="41"/>
      <c r="C3" s="84" t="s">
        <v>98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AC3" s="84" t="s">
        <v>99</v>
      </c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</row>
    <row r="4" spans="1:44" x14ac:dyDescent="0.25">
      <c r="A4" s="91" t="s">
        <v>0</v>
      </c>
      <c r="B4" s="93" t="s">
        <v>1</v>
      </c>
      <c r="C4" s="95" t="s">
        <v>2</v>
      </c>
      <c r="D4" s="77" t="s">
        <v>3</v>
      </c>
      <c r="E4" s="77" t="s">
        <v>4</v>
      </c>
      <c r="F4" s="77" t="s">
        <v>5</v>
      </c>
      <c r="G4" s="75"/>
      <c r="H4" s="77" t="s">
        <v>6</v>
      </c>
      <c r="I4" s="77" t="s">
        <v>7</v>
      </c>
      <c r="J4" s="77" t="s">
        <v>8</v>
      </c>
      <c r="K4" s="77" t="s">
        <v>9</v>
      </c>
      <c r="L4" s="77" t="s">
        <v>10</v>
      </c>
      <c r="M4" s="77" t="s">
        <v>11</v>
      </c>
      <c r="N4" s="77" t="s">
        <v>12</v>
      </c>
      <c r="O4" s="77" t="s">
        <v>13</v>
      </c>
      <c r="P4" s="77" t="s">
        <v>14</v>
      </c>
      <c r="Q4" s="77" t="s">
        <v>15</v>
      </c>
      <c r="R4" s="77" t="s">
        <v>16</v>
      </c>
      <c r="S4" s="77" t="s">
        <v>17</v>
      </c>
      <c r="T4" s="77" t="s">
        <v>18</v>
      </c>
      <c r="U4" s="77" t="s">
        <v>19</v>
      </c>
      <c r="V4" s="77" t="s">
        <v>20</v>
      </c>
      <c r="W4" s="77" t="s">
        <v>21</v>
      </c>
      <c r="X4" s="77" t="s">
        <v>22</v>
      </c>
      <c r="Y4" s="77" t="s">
        <v>23</v>
      </c>
      <c r="Z4" s="77" t="s">
        <v>24</v>
      </c>
      <c r="AA4" s="77" t="s">
        <v>25</v>
      </c>
      <c r="AB4" s="77" t="s">
        <v>26</v>
      </c>
      <c r="AC4" s="77" t="s">
        <v>27</v>
      </c>
      <c r="AD4" s="77" t="s">
        <v>28</v>
      </c>
      <c r="AE4" s="77" t="s">
        <v>29</v>
      </c>
      <c r="AF4" s="77" t="s">
        <v>30</v>
      </c>
      <c r="AG4" s="77" t="s">
        <v>31</v>
      </c>
      <c r="AH4" s="77" t="s">
        <v>32</v>
      </c>
      <c r="AI4" s="77" t="s">
        <v>33</v>
      </c>
      <c r="AJ4" s="77" t="s">
        <v>34</v>
      </c>
      <c r="AK4" s="77" t="s">
        <v>35</v>
      </c>
      <c r="AL4" s="85" t="s">
        <v>36</v>
      </c>
      <c r="AM4" s="87" t="s">
        <v>37</v>
      </c>
      <c r="AN4" s="89" t="s">
        <v>38</v>
      </c>
      <c r="AO4" s="79" t="s">
        <v>39</v>
      </c>
      <c r="AP4" s="80"/>
      <c r="AQ4" s="80"/>
      <c r="AR4" s="81"/>
    </row>
    <row r="5" spans="1:44" ht="24" customHeight="1" x14ac:dyDescent="0.25">
      <c r="A5" s="92"/>
      <c r="B5" s="94"/>
      <c r="C5" s="96"/>
      <c r="D5" s="78"/>
      <c r="E5" s="78"/>
      <c r="F5" s="78"/>
      <c r="G5" s="76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86"/>
      <c r="AM5" s="88"/>
      <c r="AN5" s="90"/>
      <c r="AO5" s="43" t="s">
        <v>40</v>
      </c>
      <c r="AP5" s="43" t="s">
        <v>41</v>
      </c>
      <c r="AQ5" s="43" t="s">
        <v>42</v>
      </c>
      <c r="AR5" s="42" t="s">
        <v>43</v>
      </c>
    </row>
    <row r="6" spans="1:44" s="36" customFormat="1" x14ac:dyDescent="0.25">
      <c r="A6" s="2">
        <v>210500</v>
      </c>
      <c r="B6" s="3" t="s">
        <v>44</v>
      </c>
      <c r="C6" s="4">
        <f t="shared" ref="C6:AR6" si="0">SUM(C7,C32,C41)</f>
        <v>84865</v>
      </c>
      <c r="D6" s="4">
        <f t="shared" si="0"/>
        <v>1440</v>
      </c>
      <c r="E6" s="4">
        <f t="shared" si="0"/>
        <v>1539</v>
      </c>
      <c r="F6" s="4">
        <f t="shared" si="0"/>
        <v>1617</v>
      </c>
      <c r="G6" s="4">
        <f>SUM(D6:F6)</f>
        <v>4596</v>
      </c>
      <c r="H6" s="4">
        <f t="shared" si="0"/>
        <v>1680</v>
      </c>
      <c r="I6" s="4">
        <f t="shared" si="0"/>
        <v>1726</v>
      </c>
      <c r="J6" s="4">
        <f t="shared" si="0"/>
        <v>1760</v>
      </c>
      <c r="K6" s="4">
        <f t="shared" si="0"/>
        <v>1780</v>
      </c>
      <c r="L6" s="4">
        <f t="shared" si="0"/>
        <v>1791</v>
      </c>
      <c r="M6" s="4">
        <f t="shared" si="0"/>
        <v>1792</v>
      </c>
      <c r="N6" s="4">
        <f t="shared" si="0"/>
        <v>1787</v>
      </c>
      <c r="O6" s="4">
        <f t="shared" si="0"/>
        <v>1774</v>
      </c>
      <c r="P6" s="4">
        <f t="shared" si="0"/>
        <v>1753</v>
      </c>
      <c r="Q6" s="4">
        <f t="shared" si="0"/>
        <v>1735</v>
      </c>
      <c r="R6" s="4">
        <f t="shared" si="0"/>
        <v>1727</v>
      </c>
      <c r="S6" s="4">
        <f t="shared" si="0"/>
        <v>1724</v>
      </c>
      <c r="T6" s="4">
        <f t="shared" si="0"/>
        <v>1715</v>
      </c>
      <c r="U6" s="4">
        <f t="shared" si="0"/>
        <v>1703</v>
      </c>
      <c r="V6" s="4">
        <f t="shared" si="0"/>
        <v>1688</v>
      </c>
      <c r="W6" s="4">
        <f t="shared" si="0"/>
        <v>1671</v>
      </c>
      <c r="X6" s="4">
        <f t="shared" si="0"/>
        <v>1652</v>
      </c>
      <c r="Y6" s="4">
        <f t="shared" si="0"/>
        <v>7838</v>
      </c>
      <c r="Z6" s="4">
        <f t="shared" si="0"/>
        <v>6725</v>
      </c>
      <c r="AA6" s="4">
        <f t="shared" si="0"/>
        <v>5816</v>
      </c>
      <c r="AB6" s="4">
        <f t="shared" si="0"/>
        <v>5293</v>
      </c>
      <c r="AC6" s="4">
        <f t="shared" si="0"/>
        <v>4586</v>
      </c>
      <c r="AD6" s="4">
        <f t="shared" si="0"/>
        <v>3972</v>
      </c>
      <c r="AE6" s="4">
        <f t="shared" si="0"/>
        <v>3456</v>
      </c>
      <c r="AF6" s="4">
        <f t="shared" si="0"/>
        <v>3234</v>
      </c>
      <c r="AG6" s="4">
        <f t="shared" si="0"/>
        <v>2807</v>
      </c>
      <c r="AH6" s="4">
        <f t="shared" si="0"/>
        <v>2497</v>
      </c>
      <c r="AI6" s="4">
        <f t="shared" si="0"/>
        <v>1811</v>
      </c>
      <c r="AJ6" s="4">
        <f t="shared" si="0"/>
        <v>1284</v>
      </c>
      <c r="AK6" s="4">
        <f t="shared" si="0"/>
        <v>1492</v>
      </c>
      <c r="AL6" s="4">
        <f t="shared" si="0"/>
        <v>1464</v>
      </c>
      <c r="AM6" s="4">
        <f t="shared" si="0"/>
        <v>110</v>
      </c>
      <c r="AN6" s="4">
        <f t="shared" si="0"/>
        <v>41758</v>
      </c>
      <c r="AO6" s="4">
        <f t="shared" si="0"/>
        <v>4236</v>
      </c>
      <c r="AP6" s="4">
        <f t="shared" si="0"/>
        <v>3989</v>
      </c>
      <c r="AQ6" s="4">
        <f t="shared" si="0"/>
        <v>16550</v>
      </c>
      <c r="AR6" s="25">
        <f t="shared" si="0"/>
        <v>1815</v>
      </c>
    </row>
    <row r="7" spans="1:44" s="36" customFormat="1" x14ac:dyDescent="0.25">
      <c r="A7" s="5">
        <v>210501</v>
      </c>
      <c r="B7" s="6" t="s">
        <v>45</v>
      </c>
      <c r="C7" s="7">
        <f t="shared" ref="C7:AR7" si="1">SUM(C8,C9,C15,C22)</f>
        <v>57366</v>
      </c>
      <c r="D7" s="7">
        <f t="shared" si="1"/>
        <v>928</v>
      </c>
      <c r="E7" s="7">
        <f t="shared" si="1"/>
        <v>1022</v>
      </c>
      <c r="F7" s="7">
        <f t="shared" si="1"/>
        <v>1098</v>
      </c>
      <c r="G7" s="4">
        <f t="shared" ref="G7:G57" si="2">SUM(D7:F7)</f>
        <v>3048</v>
      </c>
      <c r="H7" s="7">
        <f t="shared" si="1"/>
        <v>1158</v>
      </c>
      <c r="I7" s="7">
        <f t="shared" si="1"/>
        <v>1203</v>
      </c>
      <c r="J7" s="7">
        <f t="shared" si="1"/>
        <v>1237</v>
      </c>
      <c r="K7" s="7">
        <f t="shared" si="1"/>
        <v>1258</v>
      </c>
      <c r="L7" s="7">
        <f t="shared" si="1"/>
        <v>1269</v>
      </c>
      <c r="M7" s="7">
        <f t="shared" si="1"/>
        <v>1272</v>
      </c>
      <c r="N7" s="7">
        <f t="shared" si="1"/>
        <v>1269</v>
      </c>
      <c r="O7" s="7">
        <f t="shared" si="1"/>
        <v>1257</v>
      </c>
      <c r="P7" s="7">
        <f t="shared" si="1"/>
        <v>1239</v>
      </c>
      <c r="Q7" s="7">
        <f t="shared" si="1"/>
        <v>1223</v>
      </c>
      <c r="R7" s="7">
        <f t="shared" si="1"/>
        <v>1216</v>
      </c>
      <c r="S7" s="7">
        <f t="shared" si="1"/>
        <v>1213</v>
      </c>
      <c r="T7" s="7">
        <f t="shared" si="1"/>
        <v>1204</v>
      </c>
      <c r="U7" s="7">
        <f t="shared" si="1"/>
        <v>1194</v>
      </c>
      <c r="V7" s="7">
        <f t="shared" si="1"/>
        <v>1180</v>
      </c>
      <c r="W7" s="7">
        <f t="shared" si="1"/>
        <v>1163</v>
      </c>
      <c r="X7" s="7">
        <f t="shared" si="1"/>
        <v>1144</v>
      </c>
      <c r="Y7" s="7">
        <f t="shared" si="1"/>
        <v>5362</v>
      </c>
      <c r="Z7" s="7">
        <f t="shared" si="1"/>
        <v>4596</v>
      </c>
      <c r="AA7" s="7">
        <f t="shared" si="1"/>
        <v>3984</v>
      </c>
      <c r="AB7" s="7">
        <f t="shared" si="1"/>
        <v>3686</v>
      </c>
      <c r="AC7" s="7">
        <f t="shared" si="1"/>
        <v>3193</v>
      </c>
      <c r="AD7" s="7">
        <f t="shared" si="1"/>
        <v>2701</v>
      </c>
      <c r="AE7" s="7">
        <f t="shared" si="1"/>
        <v>2266</v>
      </c>
      <c r="AF7" s="7">
        <f t="shared" si="1"/>
        <v>2060</v>
      </c>
      <c r="AG7" s="7">
        <f t="shared" si="1"/>
        <v>1720</v>
      </c>
      <c r="AH7" s="7">
        <f t="shared" si="1"/>
        <v>1438</v>
      </c>
      <c r="AI7" s="7">
        <f t="shared" si="1"/>
        <v>1010</v>
      </c>
      <c r="AJ7" s="7">
        <f t="shared" si="1"/>
        <v>760</v>
      </c>
      <c r="AK7" s="7">
        <f t="shared" si="1"/>
        <v>843</v>
      </c>
      <c r="AL7" s="7">
        <f t="shared" si="1"/>
        <v>943</v>
      </c>
      <c r="AM7" s="7">
        <f t="shared" si="1"/>
        <v>71</v>
      </c>
      <c r="AN7" s="7">
        <f t="shared" si="1"/>
        <v>28275</v>
      </c>
      <c r="AO7" s="7">
        <f t="shared" si="1"/>
        <v>2986</v>
      </c>
      <c r="AP7" s="7">
        <f t="shared" si="1"/>
        <v>2816</v>
      </c>
      <c r="AQ7" s="7">
        <f t="shared" si="1"/>
        <v>11461</v>
      </c>
      <c r="AR7" s="26">
        <f t="shared" si="1"/>
        <v>1169</v>
      </c>
    </row>
    <row r="8" spans="1:44" x14ac:dyDescent="0.25">
      <c r="A8" s="44">
        <v>101</v>
      </c>
      <c r="B8" s="8" t="s">
        <v>46</v>
      </c>
      <c r="C8" s="9">
        <v>29659</v>
      </c>
      <c r="D8" s="30">
        <v>478</v>
      </c>
      <c r="E8" s="30">
        <v>528</v>
      </c>
      <c r="F8" s="30">
        <v>568</v>
      </c>
      <c r="G8" s="4">
        <f t="shared" si="2"/>
        <v>1574</v>
      </c>
      <c r="H8" s="30">
        <v>599</v>
      </c>
      <c r="I8" s="30">
        <v>621</v>
      </c>
      <c r="J8" s="30">
        <v>642</v>
      </c>
      <c r="K8" s="30">
        <v>651</v>
      </c>
      <c r="L8" s="30">
        <v>653</v>
      </c>
      <c r="M8" s="30">
        <v>656</v>
      </c>
      <c r="N8" s="30">
        <v>653</v>
      </c>
      <c r="O8" s="30">
        <v>650</v>
      </c>
      <c r="P8" s="30">
        <v>642</v>
      </c>
      <c r="Q8" s="30">
        <v>634</v>
      </c>
      <c r="R8" s="30">
        <v>630</v>
      </c>
      <c r="S8" s="30">
        <v>628</v>
      </c>
      <c r="T8" s="30">
        <v>621</v>
      </c>
      <c r="U8" s="30">
        <v>617</v>
      </c>
      <c r="V8" s="30">
        <v>611</v>
      </c>
      <c r="W8" s="30">
        <v>602</v>
      </c>
      <c r="X8" s="30">
        <v>593</v>
      </c>
      <c r="Y8" s="30">
        <v>2773</v>
      </c>
      <c r="Z8" s="30">
        <v>2376</v>
      </c>
      <c r="AA8" s="30">
        <v>2059</v>
      </c>
      <c r="AB8" s="30">
        <v>1907</v>
      </c>
      <c r="AC8" s="30">
        <v>1651</v>
      </c>
      <c r="AD8" s="30">
        <v>1396</v>
      </c>
      <c r="AE8" s="30">
        <v>1172</v>
      </c>
      <c r="AF8" s="30">
        <v>1063</v>
      </c>
      <c r="AG8" s="30">
        <v>887</v>
      </c>
      <c r="AH8" s="30">
        <v>743</v>
      </c>
      <c r="AI8" s="30">
        <v>522</v>
      </c>
      <c r="AJ8" s="30">
        <v>391</v>
      </c>
      <c r="AK8" s="30">
        <v>434</v>
      </c>
      <c r="AL8" s="31">
        <v>489</v>
      </c>
      <c r="AM8" s="31">
        <v>35</v>
      </c>
      <c r="AN8" s="31">
        <v>14619</v>
      </c>
      <c r="AO8" s="31">
        <v>1542</v>
      </c>
      <c r="AP8" s="31">
        <v>1454</v>
      </c>
      <c r="AQ8" s="31">
        <v>5925</v>
      </c>
      <c r="AR8" s="32">
        <v>603</v>
      </c>
    </row>
    <row r="9" spans="1:44" s="36" customFormat="1" x14ac:dyDescent="0.25">
      <c r="A9" s="12">
        <v>210501</v>
      </c>
      <c r="B9" s="13" t="s">
        <v>47</v>
      </c>
      <c r="C9" s="14">
        <f t="shared" ref="C9:AR9" si="3">SUM(C10:C14)</f>
        <v>4698</v>
      </c>
      <c r="D9" s="14">
        <f t="shared" si="3"/>
        <v>76</v>
      </c>
      <c r="E9" s="14">
        <f t="shared" si="3"/>
        <v>85</v>
      </c>
      <c r="F9" s="14">
        <f t="shared" si="3"/>
        <v>90</v>
      </c>
      <c r="G9" s="4">
        <f t="shared" si="2"/>
        <v>251</v>
      </c>
      <c r="H9" s="14">
        <f t="shared" si="3"/>
        <v>95</v>
      </c>
      <c r="I9" s="14">
        <f t="shared" si="3"/>
        <v>99</v>
      </c>
      <c r="J9" s="14">
        <f t="shared" si="3"/>
        <v>100</v>
      </c>
      <c r="K9" s="14">
        <f t="shared" si="3"/>
        <v>103</v>
      </c>
      <c r="L9" s="14">
        <f t="shared" si="3"/>
        <v>105</v>
      </c>
      <c r="M9" s="14">
        <f t="shared" si="3"/>
        <v>105</v>
      </c>
      <c r="N9" s="14">
        <f t="shared" si="3"/>
        <v>105</v>
      </c>
      <c r="O9" s="14">
        <f t="shared" si="3"/>
        <v>103</v>
      </c>
      <c r="P9" s="14">
        <f t="shared" si="3"/>
        <v>101</v>
      </c>
      <c r="Q9" s="14">
        <f t="shared" si="3"/>
        <v>100</v>
      </c>
      <c r="R9" s="14">
        <f t="shared" si="3"/>
        <v>99</v>
      </c>
      <c r="S9" s="14">
        <f t="shared" si="3"/>
        <v>99</v>
      </c>
      <c r="T9" s="14">
        <f t="shared" si="3"/>
        <v>99</v>
      </c>
      <c r="U9" s="14">
        <f t="shared" si="3"/>
        <v>98</v>
      </c>
      <c r="V9" s="14">
        <f t="shared" si="3"/>
        <v>97</v>
      </c>
      <c r="W9" s="14">
        <f t="shared" si="3"/>
        <v>95</v>
      </c>
      <c r="X9" s="14">
        <f t="shared" si="3"/>
        <v>93</v>
      </c>
      <c r="Y9" s="14">
        <f t="shared" si="3"/>
        <v>440</v>
      </c>
      <c r="Z9" s="14">
        <f t="shared" si="3"/>
        <v>377</v>
      </c>
      <c r="AA9" s="14">
        <f t="shared" si="3"/>
        <v>327</v>
      </c>
      <c r="AB9" s="14">
        <f t="shared" si="3"/>
        <v>301</v>
      </c>
      <c r="AC9" s="14">
        <f t="shared" si="3"/>
        <v>262</v>
      </c>
      <c r="AD9" s="14">
        <f t="shared" si="3"/>
        <v>222</v>
      </c>
      <c r="AE9" s="14">
        <f t="shared" si="3"/>
        <v>186</v>
      </c>
      <c r="AF9" s="14">
        <f t="shared" si="3"/>
        <v>169</v>
      </c>
      <c r="AG9" s="14">
        <f t="shared" si="3"/>
        <v>141</v>
      </c>
      <c r="AH9" s="14">
        <f t="shared" si="3"/>
        <v>119</v>
      </c>
      <c r="AI9" s="14">
        <f t="shared" si="3"/>
        <v>83</v>
      </c>
      <c r="AJ9" s="14">
        <f t="shared" si="3"/>
        <v>63</v>
      </c>
      <c r="AK9" s="14">
        <f t="shared" si="3"/>
        <v>70</v>
      </c>
      <c r="AL9" s="14">
        <f t="shared" si="3"/>
        <v>77</v>
      </c>
      <c r="AM9" s="14">
        <f t="shared" si="3"/>
        <v>6</v>
      </c>
      <c r="AN9" s="14">
        <f t="shared" si="3"/>
        <v>2315</v>
      </c>
      <c r="AO9" s="14">
        <f t="shared" si="3"/>
        <v>245</v>
      </c>
      <c r="AP9" s="14">
        <f t="shared" si="3"/>
        <v>230</v>
      </c>
      <c r="AQ9" s="14">
        <f t="shared" si="3"/>
        <v>938</v>
      </c>
      <c r="AR9" s="27">
        <f t="shared" si="3"/>
        <v>96</v>
      </c>
    </row>
    <row r="10" spans="1:44" x14ac:dyDescent="0.25">
      <c r="A10" s="45">
        <v>309</v>
      </c>
      <c r="B10" s="8" t="s">
        <v>48</v>
      </c>
      <c r="C10" s="9">
        <v>1267</v>
      </c>
      <c r="D10" s="30">
        <v>20</v>
      </c>
      <c r="E10" s="30">
        <v>23</v>
      </c>
      <c r="F10" s="30">
        <v>24</v>
      </c>
      <c r="G10" s="4">
        <f t="shared" si="2"/>
        <v>67</v>
      </c>
      <c r="H10" s="30">
        <v>26</v>
      </c>
      <c r="I10" s="30">
        <v>27</v>
      </c>
      <c r="J10" s="30">
        <v>27</v>
      </c>
      <c r="K10" s="30">
        <v>28</v>
      </c>
      <c r="L10" s="30">
        <v>28</v>
      </c>
      <c r="M10" s="30">
        <v>28</v>
      </c>
      <c r="N10" s="30">
        <v>28</v>
      </c>
      <c r="O10" s="30">
        <v>28</v>
      </c>
      <c r="P10" s="30">
        <v>27</v>
      </c>
      <c r="Q10" s="30">
        <v>27</v>
      </c>
      <c r="R10" s="30">
        <v>27</v>
      </c>
      <c r="S10" s="30">
        <v>27</v>
      </c>
      <c r="T10" s="30">
        <v>27</v>
      </c>
      <c r="U10" s="30">
        <v>26</v>
      </c>
      <c r="V10" s="30">
        <v>26</v>
      </c>
      <c r="W10" s="30">
        <v>26</v>
      </c>
      <c r="X10" s="30">
        <v>25</v>
      </c>
      <c r="Y10" s="30">
        <v>118</v>
      </c>
      <c r="Z10" s="30">
        <v>102</v>
      </c>
      <c r="AA10" s="30">
        <v>88</v>
      </c>
      <c r="AB10" s="30">
        <v>81</v>
      </c>
      <c r="AC10" s="30">
        <v>71</v>
      </c>
      <c r="AD10" s="30">
        <v>60</v>
      </c>
      <c r="AE10" s="30">
        <v>50</v>
      </c>
      <c r="AF10" s="30">
        <v>45</v>
      </c>
      <c r="AG10" s="30">
        <v>38</v>
      </c>
      <c r="AH10" s="30">
        <v>32</v>
      </c>
      <c r="AI10" s="30">
        <v>22</v>
      </c>
      <c r="AJ10" s="30">
        <v>17</v>
      </c>
      <c r="AK10" s="30">
        <v>19</v>
      </c>
      <c r="AL10" s="31">
        <v>21</v>
      </c>
      <c r="AM10" s="31">
        <v>2</v>
      </c>
      <c r="AN10" s="31">
        <v>624</v>
      </c>
      <c r="AO10" s="31">
        <v>66</v>
      </c>
      <c r="AP10" s="31">
        <v>62</v>
      </c>
      <c r="AQ10" s="31">
        <v>253</v>
      </c>
      <c r="AR10" s="32">
        <v>26</v>
      </c>
    </row>
    <row r="11" spans="1:44" x14ac:dyDescent="0.25">
      <c r="A11" s="45">
        <v>301</v>
      </c>
      <c r="B11" s="8" t="s">
        <v>49</v>
      </c>
      <c r="C11" s="9">
        <v>1108</v>
      </c>
      <c r="D11" s="30">
        <v>18</v>
      </c>
      <c r="E11" s="30">
        <v>20</v>
      </c>
      <c r="F11" s="30">
        <v>21</v>
      </c>
      <c r="G11" s="4">
        <f t="shared" si="2"/>
        <v>59</v>
      </c>
      <c r="H11" s="30">
        <v>22</v>
      </c>
      <c r="I11" s="30">
        <v>23</v>
      </c>
      <c r="J11" s="30">
        <v>24</v>
      </c>
      <c r="K11" s="30">
        <v>24</v>
      </c>
      <c r="L11" s="30">
        <v>25</v>
      </c>
      <c r="M11" s="30">
        <v>25</v>
      </c>
      <c r="N11" s="30">
        <v>25</v>
      </c>
      <c r="O11" s="30">
        <v>24</v>
      </c>
      <c r="P11" s="30">
        <v>24</v>
      </c>
      <c r="Q11" s="30">
        <v>24</v>
      </c>
      <c r="R11" s="30">
        <v>23</v>
      </c>
      <c r="S11" s="30">
        <v>23</v>
      </c>
      <c r="T11" s="30">
        <v>23</v>
      </c>
      <c r="U11" s="30">
        <v>23</v>
      </c>
      <c r="V11" s="30">
        <v>23</v>
      </c>
      <c r="W11" s="30">
        <v>22</v>
      </c>
      <c r="X11" s="30">
        <v>22</v>
      </c>
      <c r="Y11" s="30">
        <v>104</v>
      </c>
      <c r="Z11" s="30">
        <v>89</v>
      </c>
      <c r="AA11" s="30">
        <v>77</v>
      </c>
      <c r="AB11" s="30">
        <v>71</v>
      </c>
      <c r="AC11" s="30">
        <v>62</v>
      </c>
      <c r="AD11" s="30">
        <v>52</v>
      </c>
      <c r="AE11" s="30">
        <v>44</v>
      </c>
      <c r="AF11" s="30">
        <v>40</v>
      </c>
      <c r="AG11" s="30">
        <v>33</v>
      </c>
      <c r="AH11" s="30">
        <v>28</v>
      </c>
      <c r="AI11" s="30">
        <v>20</v>
      </c>
      <c r="AJ11" s="30">
        <v>15</v>
      </c>
      <c r="AK11" s="30">
        <v>16</v>
      </c>
      <c r="AL11" s="31">
        <v>18</v>
      </c>
      <c r="AM11" s="31">
        <v>1</v>
      </c>
      <c r="AN11" s="31">
        <v>546</v>
      </c>
      <c r="AO11" s="31">
        <v>58</v>
      </c>
      <c r="AP11" s="31">
        <v>54</v>
      </c>
      <c r="AQ11" s="31">
        <v>221</v>
      </c>
      <c r="AR11" s="32">
        <v>23</v>
      </c>
    </row>
    <row r="12" spans="1:44" x14ac:dyDescent="0.25">
      <c r="A12" s="45">
        <v>306</v>
      </c>
      <c r="B12" s="8" t="s">
        <v>50</v>
      </c>
      <c r="C12" s="9">
        <v>992</v>
      </c>
      <c r="D12" s="30">
        <v>16</v>
      </c>
      <c r="E12" s="30">
        <v>18</v>
      </c>
      <c r="F12" s="30">
        <v>19</v>
      </c>
      <c r="G12" s="4">
        <f t="shared" si="2"/>
        <v>53</v>
      </c>
      <c r="H12" s="30">
        <v>20</v>
      </c>
      <c r="I12" s="30">
        <v>21</v>
      </c>
      <c r="J12" s="30">
        <v>21</v>
      </c>
      <c r="K12" s="30">
        <v>22</v>
      </c>
      <c r="L12" s="30">
        <v>22</v>
      </c>
      <c r="M12" s="30">
        <v>22</v>
      </c>
      <c r="N12" s="30">
        <v>22</v>
      </c>
      <c r="O12" s="30">
        <v>22</v>
      </c>
      <c r="P12" s="30">
        <v>21</v>
      </c>
      <c r="Q12" s="30">
        <v>21</v>
      </c>
      <c r="R12" s="30">
        <v>21</v>
      </c>
      <c r="S12" s="30">
        <v>21</v>
      </c>
      <c r="T12" s="30">
        <v>21</v>
      </c>
      <c r="U12" s="30">
        <v>21</v>
      </c>
      <c r="V12" s="30">
        <v>20</v>
      </c>
      <c r="W12" s="30">
        <v>20</v>
      </c>
      <c r="X12" s="30">
        <v>20</v>
      </c>
      <c r="Y12" s="30">
        <v>93</v>
      </c>
      <c r="Z12" s="30">
        <v>79</v>
      </c>
      <c r="AA12" s="30">
        <v>69</v>
      </c>
      <c r="AB12" s="30">
        <v>64</v>
      </c>
      <c r="AC12" s="30">
        <v>55</v>
      </c>
      <c r="AD12" s="30">
        <v>47</v>
      </c>
      <c r="AE12" s="30">
        <v>39</v>
      </c>
      <c r="AF12" s="30">
        <v>36</v>
      </c>
      <c r="AG12" s="30">
        <v>30</v>
      </c>
      <c r="AH12" s="30">
        <v>25</v>
      </c>
      <c r="AI12" s="30">
        <v>17</v>
      </c>
      <c r="AJ12" s="30">
        <v>13</v>
      </c>
      <c r="AK12" s="30">
        <v>15</v>
      </c>
      <c r="AL12" s="31">
        <v>16</v>
      </c>
      <c r="AM12" s="31">
        <v>1</v>
      </c>
      <c r="AN12" s="31">
        <v>489</v>
      </c>
      <c r="AO12" s="31">
        <v>52</v>
      </c>
      <c r="AP12" s="31">
        <v>49</v>
      </c>
      <c r="AQ12" s="31">
        <v>198</v>
      </c>
      <c r="AR12" s="32">
        <v>20</v>
      </c>
    </row>
    <row r="13" spans="1:44" x14ac:dyDescent="0.25">
      <c r="A13" s="45">
        <v>305</v>
      </c>
      <c r="B13" s="8" t="s">
        <v>51</v>
      </c>
      <c r="C13" s="9">
        <v>672</v>
      </c>
      <c r="D13" s="30">
        <v>11</v>
      </c>
      <c r="E13" s="30">
        <v>12</v>
      </c>
      <c r="F13" s="30">
        <v>13</v>
      </c>
      <c r="G13" s="4">
        <f t="shared" si="2"/>
        <v>36</v>
      </c>
      <c r="H13" s="30">
        <v>14</v>
      </c>
      <c r="I13" s="30">
        <v>14</v>
      </c>
      <c r="J13" s="30">
        <v>14</v>
      </c>
      <c r="K13" s="30">
        <v>15</v>
      </c>
      <c r="L13" s="30">
        <v>15</v>
      </c>
      <c r="M13" s="30">
        <v>15</v>
      </c>
      <c r="N13" s="30">
        <v>15</v>
      </c>
      <c r="O13" s="30">
        <v>15</v>
      </c>
      <c r="P13" s="30">
        <v>15</v>
      </c>
      <c r="Q13" s="30">
        <v>14</v>
      </c>
      <c r="R13" s="30">
        <v>14</v>
      </c>
      <c r="S13" s="30">
        <v>14</v>
      </c>
      <c r="T13" s="30">
        <v>14</v>
      </c>
      <c r="U13" s="30">
        <v>14</v>
      </c>
      <c r="V13" s="30">
        <v>14</v>
      </c>
      <c r="W13" s="30">
        <v>14</v>
      </c>
      <c r="X13" s="30">
        <v>13</v>
      </c>
      <c r="Y13" s="30">
        <v>63</v>
      </c>
      <c r="Z13" s="30">
        <v>54</v>
      </c>
      <c r="AA13" s="30">
        <v>47</v>
      </c>
      <c r="AB13" s="30">
        <v>43</v>
      </c>
      <c r="AC13" s="30">
        <v>37</v>
      </c>
      <c r="AD13" s="30">
        <v>32</v>
      </c>
      <c r="AE13" s="30">
        <v>27</v>
      </c>
      <c r="AF13" s="30">
        <v>24</v>
      </c>
      <c r="AG13" s="30">
        <v>20</v>
      </c>
      <c r="AH13" s="30">
        <v>17</v>
      </c>
      <c r="AI13" s="30">
        <v>12</v>
      </c>
      <c r="AJ13" s="30">
        <v>9</v>
      </c>
      <c r="AK13" s="30">
        <v>10</v>
      </c>
      <c r="AL13" s="31">
        <v>11</v>
      </c>
      <c r="AM13" s="31">
        <v>1</v>
      </c>
      <c r="AN13" s="31">
        <v>331</v>
      </c>
      <c r="AO13" s="31">
        <v>35</v>
      </c>
      <c r="AP13" s="31">
        <v>33</v>
      </c>
      <c r="AQ13" s="31">
        <v>134</v>
      </c>
      <c r="AR13" s="32">
        <v>14</v>
      </c>
    </row>
    <row r="14" spans="1:44" x14ac:dyDescent="0.25">
      <c r="A14" s="45">
        <v>310</v>
      </c>
      <c r="B14" s="8" t="s">
        <v>52</v>
      </c>
      <c r="C14" s="9">
        <v>659</v>
      </c>
      <c r="D14" s="30">
        <v>11</v>
      </c>
      <c r="E14" s="30">
        <v>12</v>
      </c>
      <c r="F14" s="30">
        <v>13</v>
      </c>
      <c r="G14" s="4">
        <f t="shared" si="2"/>
        <v>36</v>
      </c>
      <c r="H14" s="30">
        <v>13</v>
      </c>
      <c r="I14" s="30">
        <v>14</v>
      </c>
      <c r="J14" s="30">
        <v>14</v>
      </c>
      <c r="K14" s="30">
        <v>14</v>
      </c>
      <c r="L14" s="30">
        <v>15</v>
      </c>
      <c r="M14" s="30">
        <v>15</v>
      </c>
      <c r="N14" s="30">
        <v>15</v>
      </c>
      <c r="O14" s="30">
        <v>14</v>
      </c>
      <c r="P14" s="30">
        <v>14</v>
      </c>
      <c r="Q14" s="30">
        <v>14</v>
      </c>
      <c r="R14" s="30">
        <v>14</v>
      </c>
      <c r="S14" s="30">
        <v>14</v>
      </c>
      <c r="T14" s="30">
        <v>14</v>
      </c>
      <c r="U14" s="30">
        <v>14</v>
      </c>
      <c r="V14" s="30">
        <v>14</v>
      </c>
      <c r="W14" s="30">
        <v>13</v>
      </c>
      <c r="X14" s="30">
        <v>13</v>
      </c>
      <c r="Y14" s="30">
        <v>62</v>
      </c>
      <c r="Z14" s="30">
        <v>53</v>
      </c>
      <c r="AA14" s="30">
        <v>46</v>
      </c>
      <c r="AB14" s="30">
        <v>42</v>
      </c>
      <c r="AC14" s="30">
        <v>37</v>
      </c>
      <c r="AD14" s="30">
        <v>31</v>
      </c>
      <c r="AE14" s="30">
        <v>26</v>
      </c>
      <c r="AF14" s="30">
        <v>24</v>
      </c>
      <c r="AG14" s="30">
        <v>20</v>
      </c>
      <c r="AH14" s="30">
        <v>17</v>
      </c>
      <c r="AI14" s="30">
        <v>12</v>
      </c>
      <c r="AJ14" s="30">
        <v>9</v>
      </c>
      <c r="AK14" s="30">
        <v>10</v>
      </c>
      <c r="AL14" s="31">
        <v>11</v>
      </c>
      <c r="AM14" s="31">
        <v>1</v>
      </c>
      <c r="AN14" s="31">
        <v>325</v>
      </c>
      <c r="AO14" s="31">
        <v>34</v>
      </c>
      <c r="AP14" s="31">
        <v>32</v>
      </c>
      <c r="AQ14" s="31">
        <v>132</v>
      </c>
      <c r="AR14" s="32">
        <v>13</v>
      </c>
    </row>
    <row r="15" spans="1:44" s="36" customFormat="1" x14ac:dyDescent="0.25">
      <c r="A15" s="12">
        <v>210501</v>
      </c>
      <c r="B15" s="13" t="s">
        <v>53</v>
      </c>
      <c r="C15" s="14">
        <f t="shared" ref="C15:AR15" si="4">SUM(C16:C21)</f>
        <v>10017</v>
      </c>
      <c r="D15" s="14">
        <f t="shared" si="4"/>
        <v>163</v>
      </c>
      <c r="E15" s="14">
        <f t="shared" si="4"/>
        <v>177</v>
      </c>
      <c r="F15" s="14">
        <f t="shared" si="4"/>
        <v>192</v>
      </c>
      <c r="G15" s="4">
        <f t="shared" si="2"/>
        <v>532</v>
      </c>
      <c r="H15" s="14">
        <f t="shared" si="4"/>
        <v>202</v>
      </c>
      <c r="I15" s="14">
        <f t="shared" si="4"/>
        <v>210</v>
      </c>
      <c r="J15" s="14">
        <f t="shared" si="4"/>
        <v>216</v>
      </c>
      <c r="K15" s="14">
        <f t="shared" si="4"/>
        <v>220</v>
      </c>
      <c r="L15" s="14">
        <f t="shared" si="4"/>
        <v>222</v>
      </c>
      <c r="M15" s="14">
        <f t="shared" si="4"/>
        <v>222</v>
      </c>
      <c r="N15" s="14">
        <f t="shared" si="4"/>
        <v>222</v>
      </c>
      <c r="O15" s="14">
        <f t="shared" si="4"/>
        <v>220</v>
      </c>
      <c r="P15" s="14">
        <f t="shared" si="4"/>
        <v>217</v>
      </c>
      <c r="Q15" s="14">
        <f t="shared" si="4"/>
        <v>213</v>
      </c>
      <c r="R15" s="14">
        <f t="shared" si="4"/>
        <v>212</v>
      </c>
      <c r="S15" s="14">
        <f t="shared" si="4"/>
        <v>212</v>
      </c>
      <c r="T15" s="14">
        <f t="shared" si="4"/>
        <v>210</v>
      </c>
      <c r="U15" s="14">
        <f t="shared" si="4"/>
        <v>208</v>
      </c>
      <c r="V15" s="14">
        <f t="shared" si="4"/>
        <v>205</v>
      </c>
      <c r="W15" s="14">
        <f t="shared" si="4"/>
        <v>203</v>
      </c>
      <c r="X15" s="14">
        <f t="shared" si="4"/>
        <v>199</v>
      </c>
      <c r="Y15" s="14">
        <f t="shared" si="4"/>
        <v>936</v>
      </c>
      <c r="Z15" s="14">
        <f t="shared" si="4"/>
        <v>802</v>
      </c>
      <c r="AA15" s="14">
        <f t="shared" si="4"/>
        <v>697</v>
      </c>
      <c r="AB15" s="14">
        <f t="shared" si="4"/>
        <v>643</v>
      </c>
      <c r="AC15" s="14">
        <f t="shared" si="4"/>
        <v>558</v>
      </c>
      <c r="AD15" s="14">
        <f t="shared" si="4"/>
        <v>471</v>
      </c>
      <c r="AE15" s="14">
        <f t="shared" si="4"/>
        <v>395</v>
      </c>
      <c r="AF15" s="14">
        <f t="shared" si="4"/>
        <v>360</v>
      </c>
      <c r="AG15" s="14">
        <f t="shared" si="4"/>
        <v>301</v>
      </c>
      <c r="AH15" s="14">
        <f t="shared" si="4"/>
        <v>250</v>
      </c>
      <c r="AI15" s="14">
        <f t="shared" si="4"/>
        <v>176</v>
      </c>
      <c r="AJ15" s="14">
        <f t="shared" si="4"/>
        <v>133</v>
      </c>
      <c r="AK15" s="14">
        <f t="shared" si="4"/>
        <v>147</v>
      </c>
      <c r="AL15" s="14">
        <f t="shared" si="4"/>
        <v>165</v>
      </c>
      <c r="AM15" s="14">
        <f t="shared" si="4"/>
        <v>13</v>
      </c>
      <c r="AN15" s="14">
        <f t="shared" si="4"/>
        <v>4937</v>
      </c>
      <c r="AO15" s="14">
        <f t="shared" si="4"/>
        <v>522</v>
      </c>
      <c r="AP15" s="14">
        <f t="shared" si="4"/>
        <v>492</v>
      </c>
      <c r="AQ15" s="14">
        <f t="shared" si="4"/>
        <v>2001</v>
      </c>
      <c r="AR15" s="27">
        <f t="shared" si="4"/>
        <v>205</v>
      </c>
    </row>
    <row r="16" spans="1:44" x14ac:dyDescent="0.25">
      <c r="A16" s="45">
        <v>201</v>
      </c>
      <c r="B16" s="8" t="s">
        <v>54</v>
      </c>
      <c r="C16" s="9">
        <v>3082</v>
      </c>
      <c r="D16" s="30">
        <v>50</v>
      </c>
      <c r="E16" s="30">
        <v>55</v>
      </c>
      <c r="F16" s="30">
        <v>59</v>
      </c>
      <c r="G16" s="4">
        <f t="shared" si="2"/>
        <v>164</v>
      </c>
      <c r="H16" s="30">
        <v>62</v>
      </c>
      <c r="I16" s="30">
        <v>65</v>
      </c>
      <c r="J16" s="30">
        <v>66</v>
      </c>
      <c r="K16" s="30">
        <v>68</v>
      </c>
      <c r="L16" s="30">
        <v>68</v>
      </c>
      <c r="M16" s="30">
        <v>68</v>
      </c>
      <c r="N16" s="30">
        <v>68</v>
      </c>
      <c r="O16" s="30">
        <v>68</v>
      </c>
      <c r="P16" s="30">
        <v>67</v>
      </c>
      <c r="Q16" s="30">
        <v>66</v>
      </c>
      <c r="R16" s="30">
        <v>65</v>
      </c>
      <c r="S16" s="30">
        <v>65</v>
      </c>
      <c r="T16" s="30">
        <v>65</v>
      </c>
      <c r="U16" s="30">
        <v>64</v>
      </c>
      <c r="V16" s="30">
        <v>63</v>
      </c>
      <c r="W16" s="30">
        <v>62</v>
      </c>
      <c r="X16" s="30">
        <v>61</v>
      </c>
      <c r="Y16" s="30">
        <v>288</v>
      </c>
      <c r="Z16" s="30">
        <v>247</v>
      </c>
      <c r="AA16" s="30">
        <v>214</v>
      </c>
      <c r="AB16" s="30">
        <v>198</v>
      </c>
      <c r="AC16" s="30">
        <v>172</v>
      </c>
      <c r="AD16" s="30">
        <v>145</v>
      </c>
      <c r="AE16" s="30">
        <v>122</v>
      </c>
      <c r="AF16" s="30">
        <v>111</v>
      </c>
      <c r="AG16" s="30">
        <v>92</v>
      </c>
      <c r="AH16" s="30">
        <v>77</v>
      </c>
      <c r="AI16" s="30">
        <v>54</v>
      </c>
      <c r="AJ16" s="30">
        <v>41</v>
      </c>
      <c r="AK16" s="30">
        <v>45</v>
      </c>
      <c r="AL16" s="31">
        <v>51</v>
      </c>
      <c r="AM16" s="31">
        <v>4</v>
      </c>
      <c r="AN16" s="31">
        <v>1519</v>
      </c>
      <c r="AO16" s="31">
        <v>160</v>
      </c>
      <c r="AP16" s="31">
        <v>151</v>
      </c>
      <c r="AQ16" s="31">
        <v>616</v>
      </c>
      <c r="AR16" s="32">
        <v>63</v>
      </c>
    </row>
    <row r="17" spans="1:44" x14ac:dyDescent="0.25">
      <c r="A17" s="45">
        <v>315</v>
      </c>
      <c r="B17" s="8" t="s">
        <v>55</v>
      </c>
      <c r="C17" s="9">
        <v>1092</v>
      </c>
      <c r="D17" s="30">
        <v>18</v>
      </c>
      <c r="E17" s="30">
        <v>19</v>
      </c>
      <c r="F17" s="30">
        <v>21</v>
      </c>
      <c r="G17" s="4">
        <f t="shared" si="2"/>
        <v>58</v>
      </c>
      <c r="H17" s="30">
        <v>22</v>
      </c>
      <c r="I17" s="30">
        <v>23</v>
      </c>
      <c r="J17" s="30">
        <v>24</v>
      </c>
      <c r="K17" s="30">
        <v>24</v>
      </c>
      <c r="L17" s="30">
        <v>24</v>
      </c>
      <c r="M17" s="30">
        <v>24</v>
      </c>
      <c r="N17" s="30">
        <v>24</v>
      </c>
      <c r="O17" s="30">
        <v>24</v>
      </c>
      <c r="P17" s="30">
        <v>24</v>
      </c>
      <c r="Q17" s="30">
        <v>23</v>
      </c>
      <c r="R17" s="30">
        <v>23</v>
      </c>
      <c r="S17" s="30">
        <v>23</v>
      </c>
      <c r="T17" s="30">
        <v>23</v>
      </c>
      <c r="U17" s="30">
        <v>23</v>
      </c>
      <c r="V17" s="30">
        <v>22</v>
      </c>
      <c r="W17" s="30">
        <v>22</v>
      </c>
      <c r="X17" s="30">
        <v>22</v>
      </c>
      <c r="Y17" s="30">
        <v>102</v>
      </c>
      <c r="Z17" s="30">
        <v>87</v>
      </c>
      <c r="AA17" s="30">
        <v>76</v>
      </c>
      <c r="AB17" s="30">
        <v>70</v>
      </c>
      <c r="AC17" s="30">
        <v>61</v>
      </c>
      <c r="AD17" s="30">
        <v>51</v>
      </c>
      <c r="AE17" s="30">
        <v>43</v>
      </c>
      <c r="AF17" s="30">
        <v>39</v>
      </c>
      <c r="AG17" s="30">
        <v>33</v>
      </c>
      <c r="AH17" s="30">
        <v>27</v>
      </c>
      <c r="AI17" s="30">
        <v>19</v>
      </c>
      <c r="AJ17" s="30">
        <v>14</v>
      </c>
      <c r="AK17" s="30">
        <v>16</v>
      </c>
      <c r="AL17" s="31">
        <v>18</v>
      </c>
      <c r="AM17" s="31">
        <v>1</v>
      </c>
      <c r="AN17" s="31">
        <v>538</v>
      </c>
      <c r="AO17" s="31">
        <v>57</v>
      </c>
      <c r="AP17" s="31">
        <v>54</v>
      </c>
      <c r="AQ17" s="31">
        <v>218</v>
      </c>
      <c r="AR17" s="32">
        <v>22</v>
      </c>
    </row>
    <row r="18" spans="1:44" x14ac:dyDescent="0.25">
      <c r="A18" s="45">
        <v>312</v>
      </c>
      <c r="B18" s="8" t="s">
        <v>56</v>
      </c>
      <c r="C18" s="9">
        <v>1522</v>
      </c>
      <c r="D18" s="30">
        <v>25</v>
      </c>
      <c r="E18" s="30">
        <v>27</v>
      </c>
      <c r="F18" s="30">
        <v>29</v>
      </c>
      <c r="G18" s="4">
        <f t="shared" si="2"/>
        <v>81</v>
      </c>
      <c r="H18" s="30">
        <v>31</v>
      </c>
      <c r="I18" s="30">
        <v>32</v>
      </c>
      <c r="J18" s="30">
        <v>33</v>
      </c>
      <c r="K18" s="30">
        <v>33</v>
      </c>
      <c r="L18" s="30">
        <v>34</v>
      </c>
      <c r="M18" s="30">
        <v>34</v>
      </c>
      <c r="N18" s="30">
        <v>34</v>
      </c>
      <c r="O18" s="30">
        <v>33</v>
      </c>
      <c r="P18" s="30">
        <v>33</v>
      </c>
      <c r="Q18" s="30">
        <v>32</v>
      </c>
      <c r="R18" s="30">
        <v>32</v>
      </c>
      <c r="S18" s="30">
        <v>32</v>
      </c>
      <c r="T18" s="30">
        <v>32</v>
      </c>
      <c r="U18" s="30">
        <v>32</v>
      </c>
      <c r="V18" s="30">
        <v>31</v>
      </c>
      <c r="W18" s="30">
        <v>31</v>
      </c>
      <c r="X18" s="30">
        <v>30</v>
      </c>
      <c r="Y18" s="30">
        <v>142</v>
      </c>
      <c r="Z18" s="30">
        <v>122</v>
      </c>
      <c r="AA18" s="30">
        <v>106</v>
      </c>
      <c r="AB18" s="30">
        <v>98</v>
      </c>
      <c r="AC18" s="30">
        <v>85</v>
      </c>
      <c r="AD18" s="30">
        <v>72</v>
      </c>
      <c r="AE18" s="30">
        <v>60</v>
      </c>
      <c r="AF18" s="30">
        <v>55</v>
      </c>
      <c r="AG18" s="30">
        <v>46</v>
      </c>
      <c r="AH18" s="30">
        <v>38</v>
      </c>
      <c r="AI18" s="30">
        <v>27</v>
      </c>
      <c r="AJ18" s="30">
        <v>20</v>
      </c>
      <c r="AK18" s="30">
        <v>22</v>
      </c>
      <c r="AL18" s="31">
        <v>25</v>
      </c>
      <c r="AM18" s="31">
        <v>2</v>
      </c>
      <c r="AN18" s="31">
        <v>750</v>
      </c>
      <c r="AO18" s="31">
        <v>79</v>
      </c>
      <c r="AP18" s="31">
        <v>75</v>
      </c>
      <c r="AQ18" s="31">
        <v>304</v>
      </c>
      <c r="AR18" s="32">
        <v>31</v>
      </c>
    </row>
    <row r="19" spans="1:44" x14ac:dyDescent="0.25">
      <c r="A19" s="45">
        <v>314</v>
      </c>
      <c r="B19" s="8" t="s">
        <v>57</v>
      </c>
      <c r="C19" s="9">
        <v>2087</v>
      </c>
      <c r="D19" s="30">
        <v>34</v>
      </c>
      <c r="E19" s="30">
        <v>37</v>
      </c>
      <c r="F19" s="30">
        <v>40</v>
      </c>
      <c r="G19" s="4">
        <f t="shared" si="2"/>
        <v>111</v>
      </c>
      <c r="H19" s="30">
        <v>42</v>
      </c>
      <c r="I19" s="30">
        <v>44</v>
      </c>
      <c r="J19" s="30">
        <v>45</v>
      </c>
      <c r="K19" s="30">
        <v>46</v>
      </c>
      <c r="L19" s="30">
        <v>46</v>
      </c>
      <c r="M19" s="30">
        <v>46</v>
      </c>
      <c r="N19" s="30">
        <v>46</v>
      </c>
      <c r="O19" s="30">
        <v>46</v>
      </c>
      <c r="P19" s="30">
        <v>45</v>
      </c>
      <c r="Q19" s="30">
        <v>44</v>
      </c>
      <c r="R19" s="30">
        <v>44</v>
      </c>
      <c r="S19" s="30">
        <v>44</v>
      </c>
      <c r="T19" s="30">
        <v>44</v>
      </c>
      <c r="U19" s="30">
        <v>43</v>
      </c>
      <c r="V19" s="30">
        <v>43</v>
      </c>
      <c r="W19" s="30">
        <v>42</v>
      </c>
      <c r="X19" s="30">
        <v>42</v>
      </c>
      <c r="Y19" s="30">
        <v>195</v>
      </c>
      <c r="Z19" s="30">
        <v>167</v>
      </c>
      <c r="AA19" s="30">
        <v>145</v>
      </c>
      <c r="AB19" s="30">
        <v>134</v>
      </c>
      <c r="AC19" s="30">
        <v>116</v>
      </c>
      <c r="AD19" s="30">
        <v>98</v>
      </c>
      <c r="AE19" s="30">
        <v>82</v>
      </c>
      <c r="AF19" s="30">
        <v>75</v>
      </c>
      <c r="AG19" s="30">
        <v>63</v>
      </c>
      <c r="AH19" s="30">
        <v>52</v>
      </c>
      <c r="AI19" s="30">
        <v>37</v>
      </c>
      <c r="AJ19" s="30">
        <v>28</v>
      </c>
      <c r="AK19" s="30">
        <v>31</v>
      </c>
      <c r="AL19" s="31">
        <v>34</v>
      </c>
      <c r="AM19" s="31">
        <v>3</v>
      </c>
      <c r="AN19" s="31">
        <v>1029</v>
      </c>
      <c r="AO19" s="31">
        <v>109</v>
      </c>
      <c r="AP19" s="31">
        <v>102</v>
      </c>
      <c r="AQ19" s="31">
        <v>417</v>
      </c>
      <c r="AR19" s="32">
        <v>43</v>
      </c>
    </row>
    <row r="20" spans="1:44" x14ac:dyDescent="0.25">
      <c r="A20" s="45">
        <v>313</v>
      </c>
      <c r="B20" s="8" t="s">
        <v>58</v>
      </c>
      <c r="C20" s="9">
        <v>972</v>
      </c>
      <c r="D20" s="30">
        <v>16</v>
      </c>
      <c r="E20" s="30">
        <v>17</v>
      </c>
      <c r="F20" s="30">
        <v>19</v>
      </c>
      <c r="G20" s="4">
        <f t="shared" si="2"/>
        <v>52</v>
      </c>
      <c r="H20" s="30">
        <v>20</v>
      </c>
      <c r="I20" s="30">
        <v>20</v>
      </c>
      <c r="J20" s="30">
        <v>21</v>
      </c>
      <c r="K20" s="30">
        <v>21</v>
      </c>
      <c r="L20" s="30">
        <v>22</v>
      </c>
      <c r="M20" s="30">
        <v>22</v>
      </c>
      <c r="N20" s="30">
        <v>22</v>
      </c>
      <c r="O20" s="30">
        <v>21</v>
      </c>
      <c r="P20" s="30">
        <v>21</v>
      </c>
      <c r="Q20" s="30">
        <v>21</v>
      </c>
      <c r="R20" s="30">
        <v>21</v>
      </c>
      <c r="S20" s="30">
        <v>21</v>
      </c>
      <c r="T20" s="30">
        <v>20</v>
      </c>
      <c r="U20" s="30">
        <v>20</v>
      </c>
      <c r="V20" s="30">
        <v>20</v>
      </c>
      <c r="W20" s="30">
        <v>20</v>
      </c>
      <c r="X20" s="30">
        <v>19</v>
      </c>
      <c r="Y20" s="30">
        <v>91</v>
      </c>
      <c r="Z20" s="30">
        <v>78</v>
      </c>
      <c r="AA20" s="30">
        <v>68</v>
      </c>
      <c r="AB20" s="30">
        <v>62</v>
      </c>
      <c r="AC20" s="30">
        <v>54</v>
      </c>
      <c r="AD20" s="30">
        <v>46</v>
      </c>
      <c r="AE20" s="30">
        <v>38</v>
      </c>
      <c r="AF20" s="30">
        <v>35</v>
      </c>
      <c r="AG20" s="30">
        <v>29</v>
      </c>
      <c r="AH20" s="30">
        <v>24</v>
      </c>
      <c r="AI20" s="30">
        <v>17</v>
      </c>
      <c r="AJ20" s="30">
        <v>13</v>
      </c>
      <c r="AK20" s="30">
        <v>14</v>
      </c>
      <c r="AL20" s="31">
        <v>16</v>
      </c>
      <c r="AM20" s="31">
        <v>1</v>
      </c>
      <c r="AN20" s="31">
        <v>479</v>
      </c>
      <c r="AO20" s="31">
        <v>51</v>
      </c>
      <c r="AP20" s="31">
        <v>48</v>
      </c>
      <c r="AQ20" s="31">
        <v>194</v>
      </c>
      <c r="AR20" s="32">
        <v>20</v>
      </c>
    </row>
    <row r="21" spans="1:44" x14ac:dyDescent="0.25">
      <c r="A21" s="45">
        <v>318</v>
      </c>
      <c r="B21" s="8" t="s">
        <v>59</v>
      </c>
      <c r="C21" s="9">
        <v>1262</v>
      </c>
      <c r="D21" s="30">
        <v>20</v>
      </c>
      <c r="E21" s="30">
        <v>22</v>
      </c>
      <c r="F21" s="30">
        <v>24</v>
      </c>
      <c r="G21" s="4">
        <f t="shared" si="2"/>
        <v>66</v>
      </c>
      <c r="H21" s="30">
        <v>25</v>
      </c>
      <c r="I21" s="30">
        <v>26</v>
      </c>
      <c r="J21" s="30">
        <v>27</v>
      </c>
      <c r="K21" s="30">
        <v>28</v>
      </c>
      <c r="L21" s="30">
        <v>28</v>
      </c>
      <c r="M21" s="30">
        <v>28</v>
      </c>
      <c r="N21" s="30">
        <v>28</v>
      </c>
      <c r="O21" s="30">
        <v>28</v>
      </c>
      <c r="P21" s="30">
        <v>27</v>
      </c>
      <c r="Q21" s="30">
        <v>27</v>
      </c>
      <c r="R21" s="30">
        <v>27</v>
      </c>
      <c r="S21" s="30">
        <v>27</v>
      </c>
      <c r="T21" s="30">
        <v>26</v>
      </c>
      <c r="U21" s="30">
        <v>26</v>
      </c>
      <c r="V21" s="30">
        <v>26</v>
      </c>
      <c r="W21" s="30">
        <v>26</v>
      </c>
      <c r="X21" s="30">
        <v>25</v>
      </c>
      <c r="Y21" s="30">
        <v>118</v>
      </c>
      <c r="Z21" s="30">
        <v>101</v>
      </c>
      <c r="AA21" s="30">
        <v>88</v>
      </c>
      <c r="AB21" s="30">
        <v>81</v>
      </c>
      <c r="AC21" s="30">
        <v>70</v>
      </c>
      <c r="AD21" s="30">
        <v>59</v>
      </c>
      <c r="AE21" s="30">
        <v>50</v>
      </c>
      <c r="AF21" s="30">
        <v>45</v>
      </c>
      <c r="AG21" s="30">
        <v>38</v>
      </c>
      <c r="AH21" s="30">
        <v>32</v>
      </c>
      <c r="AI21" s="30">
        <v>22</v>
      </c>
      <c r="AJ21" s="30">
        <v>17</v>
      </c>
      <c r="AK21" s="30">
        <v>19</v>
      </c>
      <c r="AL21" s="31">
        <v>21</v>
      </c>
      <c r="AM21" s="31">
        <v>2</v>
      </c>
      <c r="AN21" s="31">
        <v>622</v>
      </c>
      <c r="AO21" s="31">
        <v>66</v>
      </c>
      <c r="AP21" s="31">
        <v>62</v>
      </c>
      <c r="AQ21" s="31">
        <v>252</v>
      </c>
      <c r="AR21" s="32">
        <v>26</v>
      </c>
    </row>
    <row r="22" spans="1:44" s="36" customFormat="1" x14ac:dyDescent="0.25">
      <c r="A22" s="12">
        <v>210501</v>
      </c>
      <c r="B22" s="13" t="s">
        <v>60</v>
      </c>
      <c r="C22" s="14">
        <f>SUM(C23:C31)</f>
        <v>12992</v>
      </c>
      <c r="D22" s="14">
        <f t="shared" ref="D22:AR22" si="5">SUM(D23:D31)</f>
        <v>211</v>
      </c>
      <c r="E22" s="14">
        <f t="shared" si="5"/>
        <v>232</v>
      </c>
      <c r="F22" s="14">
        <f t="shared" si="5"/>
        <v>248</v>
      </c>
      <c r="G22" s="4">
        <f t="shared" si="2"/>
        <v>691</v>
      </c>
      <c r="H22" s="14">
        <f t="shared" si="5"/>
        <v>262</v>
      </c>
      <c r="I22" s="14">
        <f t="shared" si="5"/>
        <v>273</v>
      </c>
      <c r="J22" s="14">
        <f t="shared" si="5"/>
        <v>279</v>
      </c>
      <c r="K22" s="14">
        <f t="shared" si="5"/>
        <v>284</v>
      </c>
      <c r="L22" s="14">
        <f t="shared" si="5"/>
        <v>289</v>
      </c>
      <c r="M22" s="14">
        <f t="shared" si="5"/>
        <v>289</v>
      </c>
      <c r="N22" s="14">
        <f t="shared" si="5"/>
        <v>289</v>
      </c>
      <c r="O22" s="14">
        <f t="shared" si="5"/>
        <v>284</v>
      </c>
      <c r="P22" s="14">
        <f t="shared" si="5"/>
        <v>279</v>
      </c>
      <c r="Q22" s="14">
        <f t="shared" si="5"/>
        <v>276</v>
      </c>
      <c r="R22" s="14">
        <f t="shared" si="5"/>
        <v>275</v>
      </c>
      <c r="S22" s="14">
        <f t="shared" si="5"/>
        <v>274</v>
      </c>
      <c r="T22" s="14">
        <f t="shared" si="5"/>
        <v>274</v>
      </c>
      <c r="U22" s="14">
        <f t="shared" si="5"/>
        <v>271</v>
      </c>
      <c r="V22" s="14">
        <f t="shared" si="5"/>
        <v>267</v>
      </c>
      <c r="W22" s="14">
        <f t="shared" si="5"/>
        <v>263</v>
      </c>
      <c r="X22" s="14">
        <f t="shared" si="5"/>
        <v>259</v>
      </c>
      <c r="Y22" s="14">
        <f t="shared" si="5"/>
        <v>1213</v>
      </c>
      <c r="Z22" s="14">
        <f t="shared" si="5"/>
        <v>1041</v>
      </c>
      <c r="AA22" s="14">
        <f t="shared" si="5"/>
        <v>901</v>
      </c>
      <c r="AB22" s="14">
        <f t="shared" si="5"/>
        <v>835</v>
      </c>
      <c r="AC22" s="14">
        <f t="shared" si="5"/>
        <v>722</v>
      </c>
      <c r="AD22" s="14">
        <f t="shared" si="5"/>
        <v>612</v>
      </c>
      <c r="AE22" s="14">
        <f t="shared" si="5"/>
        <v>513</v>
      </c>
      <c r="AF22" s="14">
        <f t="shared" si="5"/>
        <v>468</v>
      </c>
      <c r="AG22" s="14">
        <f t="shared" si="5"/>
        <v>391</v>
      </c>
      <c r="AH22" s="14">
        <f t="shared" si="5"/>
        <v>326</v>
      </c>
      <c r="AI22" s="14">
        <f t="shared" si="5"/>
        <v>229</v>
      </c>
      <c r="AJ22" s="14">
        <f t="shared" si="5"/>
        <v>173</v>
      </c>
      <c r="AK22" s="14">
        <f t="shared" si="5"/>
        <v>192</v>
      </c>
      <c r="AL22" s="14">
        <f t="shared" si="5"/>
        <v>212</v>
      </c>
      <c r="AM22" s="14">
        <f t="shared" si="5"/>
        <v>17</v>
      </c>
      <c r="AN22" s="14">
        <f t="shared" si="5"/>
        <v>6404</v>
      </c>
      <c r="AO22" s="14">
        <f t="shared" si="5"/>
        <v>677</v>
      </c>
      <c r="AP22" s="14">
        <f t="shared" si="5"/>
        <v>640</v>
      </c>
      <c r="AQ22" s="14">
        <f t="shared" si="5"/>
        <v>2597</v>
      </c>
      <c r="AR22" s="27">
        <f t="shared" si="5"/>
        <v>265</v>
      </c>
    </row>
    <row r="23" spans="1:44" x14ac:dyDescent="0.25">
      <c r="A23" s="45">
        <v>303</v>
      </c>
      <c r="B23" s="8" t="s">
        <v>61</v>
      </c>
      <c r="C23" s="9">
        <v>2057</v>
      </c>
      <c r="D23" s="30">
        <v>33</v>
      </c>
      <c r="E23" s="30">
        <v>37</v>
      </c>
      <c r="F23" s="30">
        <v>39</v>
      </c>
      <c r="G23" s="4">
        <f t="shared" si="2"/>
        <v>109</v>
      </c>
      <c r="H23" s="30">
        <v>42</v>
      </c>
      <c r="I23" s="30">
        <v>43</v>
      </c>
      <c r="J23" s="30">
        <v>44</v>
      </c>
      <c r="K23" s="30">
        <v>45</v>
      </c>
      <c r="L23" s="30">
        <v>46</v>
      </c>
      <c r="M23" s="30">
        <v>46</v>
      </c>
      <c r="N23" s="30">
        <v>46</v>
      </c>
      <c r="O23" s="30">
        <v>45</v>
      </c>
      <c r="P23" s="30">
        <v>44</v>
      </c>
      <c r="Q23" s="30">
        <v>44</v>
      </c>
      <c r="R23" s="30">
        <v>44</v>
      </c>
      <c r="S23" s="30">
        <v>43</v>
      </c>
      <c r="T23" s="30">
        <v>43</v>
      </c>
      <c r="U23" s="30">
        <v>43</v>
      </c>
      <c r="V23" s="30">
        <v>42</v>
      </c>
      <c r="W23" s="30">
        <v>42</v>
      </c>
      <c r="X23" s="30">
        <v>41</v>
      </c>
      <c r="Y23" s="30">
        <v>192</v>
      </c>
      <c r="Z23" s="30">
        <v>165</v>
      </c>
      <c r="AA23" s="30">
        <v>143</v>
      </c>
      <c r="AB23" s="30">
        <v>132</v>
      </c>
      <c r="AC23" s="30">
        <v>114</v>
      </c>
      <c r="AD23" s="30">
        <v>97</v>
      </c>
      <c r="AE23" s="30">
        <v>81</v>
      </c>
      <c r="AF23" s="30">
        <v>74</v>
      </c>
      <c r="AG23" s="30">
        <v>62</v>
      </c>
      <c r="AH23" s="30">
        <v>52</v>
      </c>
      <c r="AI23" s="30">
        <v>36</v>
      </c>
      <c r="AJ23" s="30">
        <v>27</v>
      </c>
      <c r="AK23" s="30">
        <v>30</v>
      </c>
      <c r="AL23" s="31">
        <v>34</v>
      </c>
      <c r="AM23" s="31">
        <v>3</v>
      </c>
      <c r="AN23" s="31">
        <v>1014</v>
      </c>
      <c r="AO23" s="31">
        <v>107</v>
      </c>
      <c r="AP23" s="31">
        <v>101</v>
      </c>
      <c r="AQ23" s="31">
        <v>411</v>
      </c>
      <c r="AR23" s="32">
        <v>42</v>
      </c>
    </row>
    <row r="24" spans="1:44" x14ac:dyDescent="0.25">
      <c r="A24" s="45">
        <v>304</v>
      </c>
      <c r="B24" s="8" t="s">
        <v>62</v>
      </c>
      <c r="C24" s="9">
        <v>1892</v>
      </c>
      <c r="D24" s="30">
        <v>31</v>
      </c>
      <c r="E24" s="30">
        <v>34</v>
      </c>
      <c r="F24" s="30">
        <v>36</v>
      </c>
      <c r="G24" s="4">
        <f t="shared" si="2"/>
        <v>101</v>
      </c>
      <c r="H24" s="30">
        <v>38</v>
      </c>
      <c r="I24" s="30">
        <v>40</v>
      </c>
      <c r="J24" s="30">
        <v>41</v>
      </c>
      <c r="K24" s="30">
        <v>41</v>
      </c>
      <c r="L24" s="30">
        <v>42</v>
      </c>
      <c r="M24" s="30">
        <v>42</v>
      </c>
      <c r="N24" s="30">
        <v>42</v>
      </c>
      <c r="O24" s="30">
        <v>41</v>
      </c>
      <c r="P24" s="30">
        <v>41</v>
      </c>
      <c r="Q24" s="30">
        <v>40</v>
      </c>
      <c r="R24" s="30">
        <v>40</v>
      </c>
      <c r="S24" s="30">
        <v>40</v>
      </c>
      <c r="T24" s="30">
        <v>40</v>
      </c>
      <c r="U24" s="30">
        <v>39</v>
      </c>
      <c r="V24" s="30">
        <v>39</v>
      </c>
      <c r="W24" s="30">
        <v>38</v>
      </c>
      <c r="X24" s="30">
        <v>38</v>
      </c>
      <c r="Y24" s="30">
        <v>177</v>
      </c>
      <c r="Z24" s="30">
        <v>152</v>
      </c>
      <c r="AA24" s="30">
        <v>131</v>
      </c>
      <c r="AB24" s="30">
        <v>122</v>
      </c>
      <c r="AC24" s="30">
        <v>105</v>
      </c>
      <c r="AD24" s="30">
        <v>89</v>
      </c>
      <c r="AE24" s="30">
        <v>75</v>
      </c>
      <c r="AF24" s="30">
        <v>68</v>
      </c>
      <c r="AG24" s="30">
        <v>57</v>
      </c>
      <c r="AH24" s="30">
        <v>47</v>
      </c>
      <c r="AI24" s="30">
        <v>33</v>
      </c>
      <c r="AJ24" s="30">
        <v>25</v>
      </c>
      <c r="AK24" s="30">
        <v>28</v>
      </c>
      <c r="AL24" s="31">
        <v>31</v>
      </c>
      <c r="AM24" s="31">
        <v>2</v>
      </c>
      <c r="AN24" s="31">
        <v>933</v>
      </c>
      <c r="AO24" s="31">
        <v>98</v>
      </c>
      <c r="AP24" s="31">
        <v>93</v>
      </c>
      <c r="AQ24" s="31">
        <v>378</v>
      </c>
      <c r="AR24" s="32">
        <v>39</v>
      </c>
    </row>
    <row r="25" spans="1:44" x14ac:dyDescent="0.25">
      <c r="A25" s="45">
        <v>316</v>
      </c>
      <c r="B25" s="8" t="s">
        <v>63</v>
      </c>
      <c r="C25" s="9">
        <v>2027</v>
      </c>
      <c r="D25" s="30">
        <v>33</v>
      </c>
      <c r="E25" s="30">
        <v>36</v>
      </c>
      <c r="F25" s="30">
        <v>39</v>
      </c>
      <c r="G25" s="4">
        <f t="shared" si="2"/>
        <v>108</v>
      </c>
      <c r="H25" s="30">
        <v>41</v>
      </c>
      <c r="I25" s="30">
        <v>43</v>
      </c>
      <c r="J25" s="30">
        <v>44</v>
      </c>
      <c r="K25" s="30">
        <v>44</v>
      </c>
      <c r="L25" s="30">
        <v>45</v>
      </c>
      <c r="M25" s="30">
        <v>45</v>
      </c>
      <c r="N25" s="30">
        <v>45</v>
      </c>
      <c r="O25" s="30">
        <v>44</v>
      </c>
      <c r="P25" s="30">
        <v>44</v>
      </c>
      <c r="Q25" s="30">
        <v>43</v>
      </c>
      <c r="R25" s="30">
        <v>43</v>
      </c>
      <c r="S25" s="30">
        <v>43</v>
      </c>
      <c r="T25" s="30">
        <v>43</v>
      </c>
      <c r="U25" s="30">
        <v>42</v>
      </c>
      <c r="V25" s="30">
        <v>42</v>
      </c>
      <c r="W25" s="30">
        <v>41</v>
      </c>
      <c r="X25" s="30">
        <v>40</v>
      </c>
      <c r="Y25" s="30">
        <v>189</v>
      </c>
      <c r="Z25" s="30">
        <v>162</v>
      </c>
      <c r="AA25" s="30">
        <v>141</v>
      </c>
      <c r="AB25" s="30">
        <v>130</v>
      </c>
      <c r="AC25" s="30">
        <v>113</v>
      </c>
      <c r="AD25" s="30">
        <v>95</v>
      </c>
      <c r="AE25" s="30">
        <v>80</v>
      </c>
      <c r="AF25" s="30">
        <v>73</v>
      </c>
      <c r="AG25" s="30">
        <v>61</v>
      </c>
      <c r="AH25" s="30">
        <v>51</v>
      </c>
      <c r="AI25" s="30">
        <v>36</v>
      </c>
      <c r="AJ25" s="30">
        <v>27</v>
      </c>
      <c r="AK25" s="30">
        <v>30</v>
      </c>
      <c r="AL25" s="31">
        <v>33</v>
      </c>
      <c r="AM25" s="31">
        <v>3</v>
      </c>
      <c r="AN25" s="31">
        <v>999</v>
      </c>
      <c r="AO25" s="31">
        <v>106</v>
      </c>
      <c r="AP25" s="31">
        <v>100</v>
      </c>
      <c r="AQ25" s="31">
        <v>405</v>
      </c>
      <c r="AR25" s="32">
        <v>41</v>
      </c>
    </row>
    <row r="26" spans="1:44" x14ac:dyDescent="0.25">
      <c r="A26" s="45">
        <v>307</v>
      </c>
      <c r="B26" s="8" t="s">
        <v>64</v>
      </c>
      <c r="C26" s="9">
        <v>2335</v>
      </c>
      <c r="D26" s="30">
        <v>38</v>
      </c>
      <c r="E26" s="30">
        <v>42</v>
      </c>
      <c r="F26" s="30">
        <v>45</v>
      </c>
      <c r="G26" s="4">
        <f t="shared" si="2"/>
        <v>125</v>
      </c>
      <c r="H26" s="30">
        <v>47</v>
      </c>
      <c r="I26" s="30">
        <v>49</v>
      </c>
      <c r="J26" s="30">
        <v>50</v>
      </c>
      <c r="K26" s="30">
        <v>51</v>
      </c>
      <c r="L26" s="30">
        <v>52</v>
      </c>
      <c r="M26" s="30">
        <v>52</v>
      </c>
      <c r="N26" s="30">
        <v>52</v>
      </c>
      <c r="O26" s="30">
        <v>51</v>
      </c>
      <c r="P26" s="30">
        <v>50</v>
      </c>
      <c r="Q26" s="30">
        <v>50</v>
      </c>
      <c r="R26" s="30">
        <v>49</v>
      </c>
      <c r="S26" s="30">
        <v>49</v>
      </c>
      <c r="T26" s="30">
        <v>49</v>
      </c>
      <c r="U26" s="30">
        <v>49</v>
      </c>
      <c r="V26" s="30">
        <v>48</v>
      </c>
      <c r="W26" s="30">
        <v>47</v>
      </c>
      <c r="X26" s="30">
        <v>47</v>
      </c>
      <c r="Y26" s="30">
        <v>218</v>
      </c>
      <c r="Z26" s="30">
        <v>187</v>
      </c>
      <c r="AA26" s="30">
        <v>162</v>
      </c>
      <c r="AB26" s="30">
        <v>150</v>
      </c>
      <c r="AC26" s="30">
        <v>130</v>
      </c>
      <c r="AD26" s="30">
        <v>110</v>
      </c>
      <c r="AE26" s="30">
        <v>92</v>
      </c>
      <c r="AF26" s="30">
        <v>84</v>
      </c>
      <c r="AG26" s="30">
        <v>70</v>
      </c>
      <c r="AH26" s="30">
        <v>59</v>
      </c>
      <c r="AI26" s="30">
        <v>41</v>
      </c>
      <c r="AJ26" s="30">
        <v>31</v>
      </c>
      <c r="AK26" s="30">
        <v>34</v>
      </c>
      <c r="AL26" s="31">
        <v>38</v>
      </c>
      <c r="AM26" s="31">
        <v>3</v>
      </c>
      <c r="AN26" s="31">
        <v>1151</v>
      </c>
      <c r="AO26" s="31">
        <v>122</v>
      </c>
      <c r="AP26" s="31">
        <v>115</v>
      </c>
      <c r="AQ26" s="31">
        <v>467</v>
      </c>
      <c r="AR26" s="32">
        <v>48</v>
      </c>
    </row>
    <row r="27" spans="1:44" x14ac:dyDescent="0.25">
      <c r="A27" s="45">
        <v>311</v>
      </c>
      <c r="B27" s="8" t="s">
        <v>65</v>
      </c>
      <c r="C27" s="9">
        <v>995</v>
      </c>
      <c r="D27" s="30">
        <v>16</v>
      </c>
      <c r="E27" s="30">
        <v>18</v>
      </c>
      <c r="F27" s="30">
        <v>19</v>
      </c>
      <c r="G27" s="4">
        <f t="shared" si="2"/>
        <v>53</v>
      </c>
      <c r="H27" s="30">
        <v>20</v>
      </c>
      <c r="I27" s="30">
        <v>21</v>
      </c>
      <c r="J27" s="30">
        <v>21</v>
      </c>
      <c r="K27" s="30">
        <v>22</v>
      </c>
      <c r="L27" s="30">
        <v>22</v>
      </c>
      <c r="M27" s="30">
        <v>22</v>
      </c>
      <c r="N27" s="30">
        <v>22</v>
      </c>
      <c r="O27" s="30">
        <v>22</v>
      </c>
      <c r="P27" s="30">
        <v>21</v>
      </c>
      <c r="Q27" s="30">
        <v>21</v>
      </c>
      <c r="R27" s="30">
        <v>21</v>
      </c>
      <c r="S27" s="30">
        <v>21</v>
      </c>
      <c r="T27" s="30">
        <v>21</v>
      </c>
      <c r="U27" s="30">
        <v>21</v>
      </c>
      <c r="V27" s="30">
        <v>20</v>
      </c>
      <c r="W27" s="30">
        <v>20</v>
      </c>
      <c r="X27" s="30">
        <v>20</v>
      </c>
      <c r="Y27" s="30">
        <v>93</v>
      </c>
      <c r="Z27" s="30">
        <v>80</v>
      </c>
      <c r="AA27" s="30">
        <v>69</v>
      </c>
      <c r="AB27" s="30">
        <v>64</v>
      </c>
      <c r="AC27" s="30">
        <v>55</v>
      </c>
      <c r="AD27" s="30">
        <v>47</v>
      </c>
      <c r="AE27" s="30">
        <v>39</v>
      </c>
      <c r="AF27" s="30">
        <v>36</v>
      </c>
      <c r="AG27" s="30">
        <v>30</v>
      </c>
      <c r="AH27" s="30">
        <v>25</v>
      </c>
      <c r="AI27" s="30">
        <v>18</v>
      </c>
      <c r="AJ27" s="30">
        <v>13</v>
      </c>
      <c r="AK27" s="30">
        <v>15</v>
      </c>
      <c r="AL27" s="31">
        <v>16</v>
      </c>
      <c r="AM27" s="31">
        <v>1</v>
      </c>
      <c r="AN27" s="31">
        <v>490</v>
      </c>
      <c r="AO27" s="31">
        <v>52</v>
      </c>
      <c r="AP27" s="31">
        <v>49</v>
      </c>
      <c r="AQ27" s="31">
        <v>199</v>
      </c>
      <c r="AR27" s="32">
        <v>20</v>
      </c>
    </row>
    <row r="28" spans="1:44" x14ac:dyDescent="0.25">
      <c r="A28" s="45">
        <v>308</v>
      </c>
      <c r="B28" s="8" t="s">
        <v>66</v>
      </c>
      <c r="C28" s="9">
        <v>1359</v>
      </c>
      <c r="D28" s="30">
        <v>22</v>
      </c>
      <c r="E28" s="30">
        <v>24</v>
      </c>
      <c r="F28" s="30">
        <v>26</v>
      </c>
      <c r="G28" s="4">
        <f t="shared" si="2"/>
        <v>72</v>
      </c>
      <c r="H28" s="30">
        <v>27</v>
      </c>
      <c r="I28" s="30">
        <v>28</v>
      </c>
      <c r="J28" s="30">
        <v>29</v>
      </c>
      <c r="K28" s="30">
        <v>30</v>
      </c>
      <c r="L28" s="30">
        <v>30</v>
      </c>
      <c r="M28" s="30">
        <v>30</v>
      </c>
      <c r="N28" s="30">
        <v>30</v>
      </c>
      <c r="O28" s="30">
        <v>30</v>
      </c>
      <c r="P28" s="30">
        <v>29</v>
      </c>
      <c r="Q28" s="30">
        <v>29</v>
      </c>
      <c r="R28" s="30">
        <v>29</v>
      </c>
      <c r="S28" s="30">
        <v>29</v>
      </c>
      <c r="T28" s="30">
        <v>29</v>
      </c>
      <c r="U28" s="30">
        <v>28</v>
      </c>
      <c r="V28" s="30">
        <v>28</v>
      </c>
      <c r="W28" s="30">
        <v>28</v>
      </c>
      <c r="X28" s="30">
        <v>27</v>
      </c>
      <c r="Y28" s="30">
        <v>127</v>
      </c>
      <c r="Z28" s="30">
        <v>109</v>
      </c>
      <c r="AA28" s="30">
        <v>94</v>
      </c>
      <c r="AB28" s="30">
        <v>87</v>
      </c>
      <c r="AC28" s="30">
        <v>76</v>
      </c>
      <c r="AD28" s="30">
        <v>64</v>
      </c>
      <c r="AE28" s="30">
        <v>54</v>
      </c>
      <c r="AF28" s="30">
        <v>49</v>
      </c>
      <c r="AG28" s="30">
        <v>41</v>
      </c>
      <c r="AH28" s="30">
        <v>34</v>
      </c>
      <c r="AI28" s="30">
        <v>24</v>
      </c>
      <c r="AJ28" s="30">
        <v>18</v>
      </c>
      <c r="AK28" s="30">
        <v>20</v>
      </c>
      <c r="AL28" s="31">
        <v>22</v>
      </c>
      <c r="AM28" s="31">
        <v>2</v>
      </c>
      <c r="AN28" s="31">
        <v>670</v>
      </c>
      <c r="AO28" s="31">
        <v>71</v>
      </c>
      <c r="AP28" s="31">
        <v>67</v>
      </c>
      <c r="AQ28" s="31">
        <v>272</v>
      </c>
      <c r="AR28" s="32">
        <v>28</v>
      </c>
    </row>
    <row r="29" spans="1:44" x14ac:dyDescent="0.25">
      <c r="A29" s="45">
        <v>302</v>
      </c>
      <c r="B29" s="8" t="s">
        <v>67</v>
      </c>
      <c r="C29" s="9">
        <v>797</v>
      </c>
      <c r="D29" s="30">
        <v>13</v>
      </c>
      <c r="E29" s="30">
        <v>14</v>
      </c>
      <c r="F29" s="30">
        <v>15</v>
      </c>
      <c r="G29" s="4">
        <f t="shared" si="2"/>
        <v>42</v>
      </c>
      <c r="H29" s="30">
        <v>16</v>
      </c>
      <c r="I29" s="30">
        <v>17</v>
      </c>
      <c r="J29" s="30">
        <v>17</v>
      </c>
      <c r="K29" s="30">
        <v>17</v>
      </c>
      <c r="L29" s="30">
        <v>18</v>
      </c>
      <c r="M29" s="30">
        <v>18</v>
      </c>
      <c r="N29" s="30">
        <v>18</v>
      </c>
      <c r="O29" s="30">
        <v>17</v>
      </c>
      <c r="P29" s="30">
        <v>17</v>
      </c>
      <c r="Q29" s="30">
        <v>17</v>
      </c>
      <c r="R29" s="30">
        <v>17</v>
      </c>
      <c r="S29" s="30">
        <v>17</v>
      </c>
      <c r="T29" s="30">
        <v>17</v>
      </c>
      <c r="U29" s="30">
        <v>17</v>
      </c>
      <c r="V29" s="30">
        <v>16</v>
      </c>
      <c r="W29" s="30">
        <v>16</v>
      </c>
      <c r="X29" s="30">
        <v>16</v>
      </c>
      <c r="Y29" s="30">
        <v>74</v>
      </c>
      <c r="Z29" s="30">
        <v>64</v>
      </c>
      <c r="AA29" s="30">
        <v>55</v>
      </c>
      <c r="AB29" s="30">
        <v>51</v>
      </c>
      <c r="AC29" s="30">
        <v>44</v>
      </c>
      <c r="AD29" s="30">
        <v>38</v>
      </c>
      <c r="AE29" s="30">
        <v>31</v>
      </c>
      <c r="AF29" s="30">
        <v>29</v>
      </c>
      <c r="AG29" s="30">
        <v>24</v>
      </c>
      <c r="AH29" s="30">
        <v>20</v>
      </c>
      <c r="AI29" s="30">
        <v>14</v>
      </c>
      <c r="AJ29" s="30">
        <v>11</v>
      </c>
      <c r="AK29" s="30">
        <v>12</v>
      </c>
      <c r="AL29" s="31">
        <v>13</v>
      </c>
      <c r="AM29" s="31">
        <v>1</v>
      </c>
      <c r="AN29" s="31">
        <v>393</v>
      </c>
      <c r="AO29" s="31">
        <v>41</v>
      </c>
      <c r="AP29" s="31">
        <v>39</v>
      </c>
      <c r="AQ29" s="31">
        <v>159</v>
      </c>
      <c r="AR29" s="32">
        <v>16</v>
      </c>
    </row>
    <row r="30" spans="1:44" x14ac:dyDescent="0.25">
      <c r="A30" s="45">
        <v>317</v>
      </c>
      <c r="B30" s="8" t="s">
        <v>68</v>
      </c>
      <c r="C30" s="9">
        <v>725</v>
      </c>
      <c r="D30" s="30">
        <v>12</v>
      </c>
      <c r="E30" s="30">
        <v>13</v>
      </c>
      <c r="F30" s="30">
        <v>14</v>
      </c>
      <c r="G30" s="4">
        <f t="shared" si="2"/>
        <v>39</v>
      </c>
      <c r="H30" s="30">
        <v>15</v>
      </c>
      <c r="I30" s="30">
        <v>15</v>
      </c>
      <c r="J30" s="30">
        <v>16</v>
      </c>
      <c r="K30" s="30">
        <v>16</v>
      </c>
      <c r="L30" s="30">
        <v>16</v>
      </c>
      <c r="M30" s="30">
        <v>16</v>
      </c>
      <c r="N30" s="30">
        <v>16</v>
      </c>
      <c r="O30" s="30">
        <v>16</v>
      </c>
      <c r="P30" s="30">
        <v>16</v>
      </c>
      <c r="Q30" s="30">
        <v>15</v>
      </c>
      <c r="R30" s="30">
        <v>15</v>
      </c>
      <c r="S30" s="30">
        <v>15</v>
      </c>
      <c r="T30" s="30">
        <v>15</v>
      </c>
      <c r="U30" s="30">
        <v>15</v>
      </c>
      <c r="V30" s="30">
        <v>15</v>
      </c>
      <c r="W30" s="30">
        <v>15</v>
      </c>
      <c r="X30" s="30">
        <v>14</v>
      </c>
      <c r="Y30" s="30">
        <v>68</v>
      </c>
      <c r="Z30" s="30">
        <v>58</v>
      </c>
      <c r="AA30" s="30">
        <v>50</v>
      </c>
      <c r="AB30" s="30">
        <v>47</v>
      </c>
      <c r="AC30" s="30">
        <v>40</v>
      </c>
      <c r="AD30" s="30">
        <v>34</v>
      </c>
      <c r="AE30" s="30">
        <v>29</v>
      </c>
      <c r="AF30" s="30">
        <v>26</v>
      </c>
      <c r="AG30" s="30">
        <v>22</v>
      </c>
      <c r="AH30" s="30">
        <v>18</v>
      </c>
      <c r="AI30" s="30">
        <v>13</v>
      </c>
      <c r="AJ30" s="30">
        <v>10</v>
      </c>
      <c r="AK30" s="30">
        <v>11</v>
      </c>
      <c r="AL30" s="31">
        <v>12</v>
      </c>
      <c r="AM30" s="31">
        <v>1</v>
      </c>
      <c r="AN30" s="31">
        <v>357</v>
      </c>
      <c r="AO30" s="31">
        <v>38</v>
      </c>
      <c r="AP30" s="31">
        <v>36</v>
      </c>
      <c r="AQ30" s="31">
        <v>145</v>
      </c>
      <c r="AR30" s="32">
        <v>15</v>
      </c>
    </row>
    <row r="31" spans="1:44" x14ac:dyDescent="0.25">
      <c r="A31" s="45">
        <v>318</v>
      </c>
      <c r="B31" s="8" t="s">
        <v>69</v>
      </c>
      <c r="C31" s="9">
        <v>805</v>
      </c>
      <c r="D31" s="30">
        <v>13</v>
      </c>
      <c r="E31" s="30">
        <v>14</v>
      </c>
      <c r="F31" s="30">
        <v>15</v>
      </c>
      <c r="G31" s="4">
        <f t="shared" si="2"/>
        <v>42</v>
      </c>
      <c r="H31" s="30">
        <v>16</v>
      </c>
      <c r="I31" s="30">
        <v>17</v>
      </c>
      <c r="J31" s="30">
        <v>17</v>
      </c>
      <c r="K31" s="30">
        <v>18</v>
      </c>
      <c r="L31" s="30">
        <v>18</v>
      </c>
      <c r="M31" s="30">
        <v>18</v>
      </c>
      <c r="N31" s="30">
        <v>18</v>
      </c>
      <c r="O31" s="30">
        <v>18</v>
      </c>
      <c r="P31" s="30">
        <v>17</v>
      </c>
      <c r="Q31" s="30">
        <v>17</v>
      </c>
      <c r="R31" s="30">
        <v>17</v>
      </c>
      <c r="S31" s="30">
        <v>17</v>
      </c>
      <c r="T31" s="30">
        <v>17</v>
      </c>
      <c r="U31" s="30">
        <v>17</v>
      </c>
      <c r="V31" s="30">
        <v>17</v>
      </c>
      <c r="W31" s="30">
        <v>16</v>
      </c>
      <c r="X31" s="30">
        <v>16</v>
      </c>
      <c r="Y31" s="30">
        <v>75</v>
      </c>
      <c r="Z31" s="30">
        <v>64</v>
      </c>
      <c r="AA31" s="30">
        <v>56</v>
      </c>
      <c r="AB31" s="30">
        <v>52</v>
      </c>
      <c r="AC31" s="30">
        <v>45</v>
      </c>
      <c r="AD31" s="30">
        <v>38</v>
      </c>
      <c r="AE31" s="30">
        <v>32</v>
      </c>
      <c r="AF31" s="30">
        <v>29</v>
      </c>
      <c r="AG31" s="30">
        <v>24</v>
      </c>
      <c r="AH31" s="30">
        <v>20</v>
      </c>
      <c r="AI31" s="30">
        <v>14</v>
      </c>
      <c r="AJ31" s="30">
        <v>11</v>
      </c>
      <c r="AK31" s="30">
        <v>12</v>
      </c>
      <c r="AL31" s="31">
        <v>13</v>
      </c>
      <c r="AM31" s="31">
        <v>1</v>
      </c>
      <c r="AN31" s="31">
        <v>397</v>
      </c>
      <c r="AO31" s="31">
        <v>42</v>
      </c>
      <c r="AP31" s="31">
        <v>40</v>
      </c>
      <c r="AQ31" s="31">
        <v>161</v>
      </c>
      <c r="AR31" s="32">
        <v>16</v>
      </c>
    </row>
    <row r="32" spans="1:44" s="36" customFormat="1" x14ac:dyDescent="0.25">
      <c r="A32" s="15">
        <v>210503</v>
      </c>
      <c r="B32" s="16" t="s">
        <v>70</v>
      </c>
      <c r="C32" s="7">
        <f t="shared" ref="C32:AR32" si="6">SUM(C33:C40)</f>
        <v>13575</v>
      </c>
      <c r="D32" s="7">
        <f t="shared" si="6"/>
        <v>221</v>
      </c>
      <c r="E32" s="7">
        <f t="shared" si="6"/>
        <v>223</v>
      </c>
      <c r="F32" s="7">
        <f t="shared" si="6"/>
        <v>227</v>
      </c>
      <c r="G32" s="4">
        <f t="shared" si="2"/>
        <v>671</v>
      </c>
      <c r="H32" s="7">
        <f t="shared" si="6"/>
        <v>231</v>
      </c>
      <c r="I32" s="7">
        <f t="shared" si="6"/>
        <v>236</v>
      </c>
      <c r="J32" s="7">
        <f t="shared" si="6"/>
        <v>241</v>
      </c>
      <c r="K32" s="7">
        <f t="shared" si="6"/>
        <v>247</v>
      </c>
      <c r="L32" s="7">
        <f t="shared" si="6"/>
        <v>253</v>
      </c>
      <c r="M32" s="7">
        <f t="shared" si="6"/>
        <v>258</v>
      </c>
      <c r="N32" s="7">
        <f t="shared" si="6"/>
        <v>262</v>
      </c>
      <c r="O32" s="7">
        <f t="shared" si="6"/>
        <v>267</v>
      </c>
      <c r="P32" s="7">
        <f t="shared" si="6"/>
        <v>271</v>
      </c>
      <c r="Q32" s="7">
        <f t="shared" si="6"/>
        <v>272</v>
      </c>
      <c r="R32" s="7">
        <f t="shared" si="6"/>
        <v>269</v>
      </c>
      <c r="S32" s="7">
        <f t="shared" si="6"/>
        <v>261</v>
      </c>
      <c r="T32" s="7">
        <f t="shared" si="6"/>
        <v>256</v>
      </c>
      <c r="U32" s="7">
        <f t="shared" si="6"/>
        <v>249</v>
      </c>
      <c r="V32" s="7">
        <f t="shared" si="6"/>
        <v>241</v>
      </c>
      <c r="W32" s="7">
        <f t="shared" si="6"/>
        <v>232</v>
      </c>
      <c r="X32" s="7">
        <f t="shared" si="6"/>
        <v>223</v>
      </c>
      <c r="Y32" s="7">
        <f t="shared" si="6"/>
        <v>986</v>
      </c>
      <c r="Z32" s="7">
        <f t="shared" si="6"/>
        <v>885</v>
      </c>
      <c r="AA32" s="7">
        <f t="shared" si="6"/>
        <v>807</v>
      </c>
      <c r="AB32" s="7">
        <f t="shared" si="6"/>
        <v>748</v>
      </c>
      <c r="AC32" s="7">
        <f t="shared" si="6"/>
        <v>654</v>
      </c>
      <c r="AD32" s="7">
        <f t="shared" si="6"/>
        <v>645</v>
      </c>
      <c r="AE32" s="7">
        <f t="shared" si="6"/>
        <v>644</v>
      </c>
      <c r="AF32" s="7">
        <f t="shared" si="6"/>
        <v>693</v>
      </c>
      <c r="AG32" s="7">
        <f t="shared" si="6"/>
        <v>703</v>
      </c>
      <c r="AH32" s="7">
        <f t="shared" si="6"/>
        <v>643</v>
      </c>
      <c r="AI32" s="7">
        <f t="shared" si="6"/>
        <v>477</v>
      </c>
      <c r="AJ32" s="7">
        <f t="shared" si="6"/>
        <v>329</v>
      </c>
      <c r="AK32" s="7">
        <f t="shared" si="6"/>
        <v>421</v>
      </c>
      <c r="AL32" s="7">
        <f t="shared" si="6"/>
        <v>225</v>
      </c>
      <c r="AM32" s="7">
        <f t="shared" si="6"/>
        <v>17</v>
      </c>
      <c r="AN32" s="7">
        <f t="shared" si="6"/>
        <v>6826</v>
      </c>
      <c r="AO32" s="7">
        <f t="shared" si="6"/>
        <v>631</v>
      </c>
      <c r="AP32" s="7">
        <f t="shared" si="6"/>
        <v>540</v>
      </c>
      <c r="AQ32" s="7">
        <f t="shared" si="6"/>
        <v>2335</v>
      </c>
      <c r="AR32" s="26">
        <f t="shared" si="6"/>
        <v>279</v>
      </c>
    </row>
    <row r="33" spans="1:44" x14ac:dyDescent="0.25">
      <c r="A33" s="45">
        <v>202</v>
      </c>
      <c r="B33" s="8" t="s">
        <v>71</v>
      </c>
      <c r="C33" s="9">
        <v>3826</v>
      </c>
      <c r="D33" s="30">
        <v>62</v>
      </c>
      <c r="E33" s="30">
        <v>63</v>
      </c>
      <c r="F33" s="30">
        <v>65</v>
      </c>
      <c r="G33" s="4">
        <f t="shared" si="2"/>
        <v>190</v>
      </c>
      <c r="H33" s="30">
        <v>65</v>
      </c>
      <c r="I33" s="30">
        <v>67</v>
      </c>
      <c r="J33" s="30">
        <v>69</v>
      </c>
      <c r="K33" s="30">
        <v>70</v>
      </c>
      <c r="L33" s="30">
        <v>72</v>
      </c>
      <c r="M33" s="30">
        <v>73</v>
      </c>
      <c r="N33" s="30">
        <v>74</v>
      </c>
      <c r="O33" s="30">
        <v>76</v>
      </c>
      <c r="P33" s="30">
        <v>76</v>
      </c>
      <c r="Q33" s="30">
        <v>76</v>
      </c>
      <c r="R33" s="30">
        <v>74</v>
      </c>
      <c r="S33" s="30">
        <v>73</v>
      </c>
      <c r="T33" s="30">
        <v>71</v>
      </c>
      <c r="U33" s="30">
        <v>70</v>
      </c>
      <c r="V33" s="30">
        <v>69</v>
      </c>
      <c r="W33" s="30">
        <v>64</v>
      </c>
      <c r="X33" s="30">
        <v>63</v>
      </c>
      <c r="Y33" s="30">
        <v>279</v>
      </c>
      <c r="Z33" s="30">
        <v>250</v>
      </c>
      <c r="AA33" s="30">
        <v>226</v>
      </c>
      <c r="AB33" s="30">
        <v>211</v>
      </c>
      <c r="AC33" s="30">
        <v>185</v>
      </c>
      <c r="AD33" s="30">
        <v>182</v>
      </c>
      <c r="AE33" s="30">
        <v>182</v>
      </c>
      <c r="AF33" s="30">
        <v>197</v>
      </c>
      <c r="AG33" s="30">
        <v>198</v>
      </c>
      <c r="AH33" s="30">
        <v>181</v>
      </c>
      <c r="AI33" s="30">
        <v>134</v>
      </c>
      <c r="AJ33" s="30">
        <v>93</v>
      </c>
      <c r="AK33" s="30">
        <v>118</v>
      </c>
      <c r="AL33" s="31">
        <v>63</v>
      </c>
      <c r="AM33" s="31">
        <v>5</v>
      </c>
      <c r="AN33" s="31">
        <v>1925</v>
      </c>
      <c r="AO33" s="31">
        <v>178</v>
      </c>
      <c r="AP33" s="31">
        <v>152</v>
      </c>
      <c r="AQ33" s="31">
        <v>659</v>
      </c>
      <c r="AR33" s="32">
        <v>79</v>
      </c>
    </row>
    <row r="34" spans="1:44" x14ac:dyDescent="0.25">
      <c r="A34" s="45">
        <v>201</v>
      </c>
      <c r="B34" s="8" t="s">
        <v>72</v>
      </c>
      <c r="C34" s="9">
        <v>3319</v>
      </c>
      <c r="D34" s="30">
        <v>54</v>
      </c>
      <c r="E34" s="30">
        <v>55</v>
      </c>
      <c r="F34" s="30">
        <v>55</v>
      </c>
      <c r="G34" s="4">
        <f t="shared" si="2"/>
        <v>164</v>
      </c>
      <c r="H34" s="30">
        <v>56</v>
      </c>
      <c r="I34" s="30">
        <v>58</v>
      </c>
      <c r="J34" s="30">
        <v>59</v>
      </c>
      <c r="K34" s="30">
        <v>60</v>
      </c>
      <c r="L34" s="30">
        <v>62</v>
      </c>
      <c r="M34" s="30">
        <v>63</v>
      </c>
      <c r="N34" s="30">
        <v>64</v>
      </c>
      <c r="O34" s="30">
        <v>65</v>
      </c>
      <c r="P34" s="30">
        <v>66</v>
      </c>
      <c r="Q34" s="30">
        <v>67</v>
      </c>
      <c r="R34" s="30">
        <v>66</v>
      </c>
      <c r="S34" s="30">
        <v>64</v>
      </c>
      <c r="T34" s="30">
        <v>63</v>
      </c>
      <c r="U34" s="30">
        <v>61</v>
      </c>
      <c r="V34" s="30">
        <v>59</v>
      </c>
      <c r="W34" s="30">
        <v>57</v>
      </c>
      <c r="X34" s="30">
        <v>55</v>
      </c>
      <c r="Y34" s="30">
        <v>241</v>
      </c>
      <c r="Z34" s="30">
        <v>216</v>
      </c>
      <c r="AA34" s="30">
        <v>197</v>
      </c>
      <c r="AB34" s="30">
        <v>183</v>
      </c>
      <c r="AC34" s="30">
        <v>160</v>
      </c>
      <c r="AD34" s="30">
        <v>158</v>
      </c>
      <c r="AE34" s="30">
        <v>157</v>
      </c>
      <c r="AF34" s="30">
        <v>169</v>
      </c>
      <c r="AG34" s="30">
        <v>172</v>
      </c>
      <c r="AH34" s="30">
        <v>157</v>
      </c>
      <c r="AI34" s="30">
        <v>117</v>
      </c>
      <c r="AJ34" s="30">
        <v>80</v>
      </c>
      <c r="AK34" s="30">
        <v>103</v>
      </c>
      <c r="AL34" s="31">
        <v>55</v>
      </c>
      <c r="AM34" s="31">
        <v>4</v>
      </c>
      <c r="AN34" s="31">
        <v>1669</v>
      </c>
      <c r="AO34" s="31">
        <v>154</v>
      </c>
      <c r="AP34" s="31">
        <v>132</v>
      </c>
      <c r="AQ34" s="31">
        <v>571</v>
      </c>
      <c r="AR34" s="32">
        <v>68</v>
      </c>
    </row>
    <row r="35" spans="1:44" x14ac:dyDescent="0.25">
      <c r="A35" s="45">
        <v>304</v>
      </c>
      <c r="B35" s="8" t="s">
        <v>73</v>
      </c>
      <c r="C35" s="9">
        <v>1204</v>
      </c>
      <c r="D35" s="30">
        <v>20</v>
      </c>
      <c r="E35" s="30">
        <v>20</v>
      </c>
      <c r="F35" s="30">
        <v>20</v>
      </c>
      <c r="G35" s="4">
        <f t="shared" si="2"/>
        <v>60</v>
      </c>
      <c r="H35" s="30">
        <v>20</v>
      </c>
      <c r="I35" s="30">
        <v>21</v>
      </c>
      <c r="J35" s="30">
        <v>21</v>
      </c>
      <c r="K35" s="30">
        <v>22</v>
      </c>
      <c r="L35" s="30">
        <v>22</v>
      </c>
      <c r="M35" s="30">
        <v>23</v>
      </c>
      <c r="N35" s="30">
        <v>23</v>
      </c>
      <c r="O35" s="30">
        <v>24</v>
      </c>
      <c r="P35" s="30">
        <v>24</v>
      </c>
      <c r="Q35" s="30">
        <v>24</v>
      </c>
      <c r="R35" s="30">
        <v>24</v>
      </c>
      <c r="S35" s="30">
        <v>23</v>
      </c>
      <c r="T35" s="30">
        <v>23</v>
      </c>
      <c r="U35" s="30">
        <v>22</v>
      </c>
      <c r="V35" s="30">
        <v>21</v>
      </c>
      <c r="W35" s="30">
        <v>21</v>
      </c>
      <c r="X35" s="30">
        <v>20</v>
      </c>
      <c r="Y35" s="30">
        <v>87</v>
      </c>
      <c r="Z35" s="30">
        <v>78</v>
      </c>
      <c r="AA35" s="30">
        <v>72</v>
      </c>
      <c r="AB35" s="30">
        <v>66</v>
      </c>
      <c r="AC35" s="30">
        <v>58</v>
      </c>
      <c r="AD35" s="30">
        <v>57</v>
      </c>
      <c r="AE35" s="30">
        <v>57</v>
      </c>
      <c r="AF35" s="30">
        <v>61</v>
      </c>
      <c r="AG35" s="30">
        <v>62</v>
      </c>
      <c r="AH35" s="30">
        <v>57</v>
      </c>
      <c r="AI35" s="30">
        <v>42</v>
      </c>
      <c r="AJ35" s="30">
        <v>29</v>
      </c>
      <c r="AK35" s="30">
        <v>37</v>
      </c>
      <c r="AL35" s="31">
        <v>20</v>
      </c>
      <c r="AM35" s="31">
        <v>2</v>
      </c>
      <c r="AN35" s="31">
        <v>605</v>
      </c>
      <c r="AO35" s="31">
        <v>56</v>
      </c>
      <c r="AP35" s="31">
        <v>48</v>
      </c>
      <c r="AQ35" s="31">
        <v>207</v>
      </c>
      <c r="AR35" s="32">
        <v>25</v>
      </c>
    </row>
    <row r="36" spans="1:44" x14ac:dyDescent="0.25">
      <c r="A36" s="45">
        <v>303</v>
      </c>
      <c r="B36" s="8" t="s">
        <v>74</v>
      </c>
      <c r="C36" s="9">
        <v>1119</v>
      </c>
      <c r="D36" s="30">
        <v>18</v>
      </c>
      <c r="E36" s="30">
        <v>18</v>
      </c>
      <c r="F36" s="30">
        <v>19</v>
      </c>
      <c r="G36" s="4">
        <f t="shared" si="2"/>
        <v>55</v>
      </c>
      <c r="H36" s="30">
        <v>19</v>
      </c>
      <c r="I36" s="30">
        <v>19</v>
      </c>
      <c r="J36" s="30">
        <v>20</v>
      </c>
      <c r="K36" s="30">
        <v>20</v>
      </c>
      <c r="L36" s="30">
        <v>21</v>
      </c>
      <c r="M36" s="30">
        <v>21</v>
      </c>
      <c r="N36" s="30">
        <v>22</v>
      </c>
      <c r="O36" s="30">
        <v>22</v>
      </c>
      <c r="P36" s="30">
        <v>22</v>
      </c>
      <c r="Q36" s="30">
        <v>22</v>
      </c>
      <c r="R36" s="30">
        <v>22</v>
      </c>
      <c r="S36" s="30">
        <v>22</v>
      </c>
      <c r="T36" s="30">
        <v>21</v>
      </c>
      <c r="U36" s="30">
        <v>21</v>
      </c>
      <c r="V36" s="30">
        <v>20</v>
      </c>
      <c r="W36" s="30">
        <v>19</v>
      </c>
      <c r="X36" s="30">
        <v>18</v>
      </c>
      <c r="Y36" s="30">
        <v>81</v>
      </c>
      <c r="Z36" s="30">
        <v>73</v>
      </c>
      <c r="AA36" s="30">
        <v>67</v>
      </c>
      <c r="AB36" s="30">
        <v>62</v>
      </c>
      <c r="AC36" s="30">
        <v>54</v>
      </c>
      <c r="AD36" s="30">
        <v>53</v>
      </c>
      <c r="AE36" s="30">
        <v>53</v>
      </c>
      <c r="AF36" s="30">
        <v>57</v>
      </c>
      <c r="AG36" s="30">
        <v>58</v>
      </c>
      <c r="AH36" s="30">
        <v>53</v>
      </c>
      <c r="AI36" s="30">
        <v>39</v>
      </c>
      <c r="AJ36" s="30">
        <v>27</v>
      </c>
      <c r="AK36" s="30">
        <v>35</v>
      </c>
      <c r="AL36" s="31">
        <v>19</v>
      </c>
      <c r="AM36" s="31">
        <v>1</v>
      </c>
      <c r="AN36" s="31">
        <v>563</v>
      </c>
      <c r="AO36" s="31">
        <v>52</v>
      </c>
      <c r="AP36" s="31">
        <v>45</v>
      </c>
      <c r="AQ36" s="31">
        <v>192</v>
      </c>
      <c r="AR36" s="32">
        <v>23</v>
      </c>
    </row>
    <row r="37" spans="1:44" x14ac:dyDescent="0.25">
      <c r="A37" s="45">
        <v>302</v>
      </c>
      <c r="B37" s="8" t="s">
        <v>75</v>
      </c>
      <c r="C37" s="9">
        <v>694</v>
      </c>
      <c r="D37" s="30">
        <v>11</v>
      </c>
      <c r="E37" s="30">
        <v>11</v>
      </c>
      <c r="F37" s="30">
        <v>12</v>
      </c>
      <c r="G37" s="4">
        <f t="shared" si="2"/>
        <v>34</v>
      </c>
      <c r="H37" s="30">
        <v>12</v>
      </c>
      <c r="I37" s="30">
        <v>12</v>
      </c>
      <c r="J37" s="30">
        <v>12</v>
      </c>
      <c r="K37" s="30">
        <v>13</v>
      </c>
      <c r="L37" s="30">
        <v>13</v>
      </c>
      <c r="M37" s="30">
        <v>13</v>
      </c>
      <c r="N37" s="30">
        <v>13</v>
      </c>
      <c r="O37" s="30">
        <v>14</v>
      </c>
      <c r="P37" s="30">
        <v>14</v>
      </c>
      <c r="Q37" s="30">
        <v>14</v>
      </c>
      <c r="R37" s="30">
        <v>14</v>
      </c>
      <c r="S37" s="30">
        <v>13</v>
      </c>
      <c r="T37" s="30">
        <v>13</v>
      </c>
      <c r="U37" s="30">
        <v>13</v>
      </c>
      <c r="V37" s="30">
        <v>12</v>
      </c>
      <c r="W37" s="30">
        <v>12</v>
      </c>
      <c r="X37" s="30">
        <v>11</v>
      </c>
      <c r="Y37" s="30">
        <v>50</v>
      </c>
      <c r="Z37" s="30">
        <v>45</v>
      </c>
      <c r="AA37" s="30">
        <v>41</v>
      </c>
      <c r="AB37" s="30">
        <v>38</v>
      </c>
      <c r="AC37" s="30">
        <v>33</v>
      </c>
      <c r="AD37" s="30">
        <v>33</v>
      </c>
      <c r="AE37" s="30">
        <v>33</v>
      </c>
      <c r="AF37" s="30">
        <v>35</v>
      </c>
      <c r="AG37" s="30">
        <v>36</v>
      </c>
      <c r="AH37" s="30">
        <v>33</v>
      </c>
      <c r="AI37" s="30">
        <v>24</v>
      </c>
      <c r="AJ37" s="30">
        <v>17</v>
      </c>
      <c r="AK37" s="30">
        <v>22</v>
      </c>
      <c r="AL37" s="31">
        <v>12</v>
      </c>
      <c r="AM37" s="31">
        <v>1</v>
      </c>
      <c r="AN37" s="31">
        <v>349</v>
      </c>
      <c r="AO37" s="31">
        <v>32</v>
      </c>
      <c r="AP37" s="31">
        <v>28</v>
      </c>
      <c r="AQ37" s="31">
        <v>119</v>
      </c>
      <c r="AR37" s="32">
        <v>14</v>
      </c>
    </row>
    <row r="38" spans="1:44" x14ac:dyDescent="0.25">
      <c r="A38" s="45">
        <v>301</v>
      </c>
      <c r="B38" s="8" t="s">
        <v>76</v>
      </c>
      <c r="C38" s="9">
        <v>1039</v>
      </c>
      <c r="D38" s="30">
        <v>17</v>
      </c>
      <c r="E38" s="30">
        <v>17</v>
      </c>
      <c r="F38" s="30">
        <v>17</v>
      </c>
      <c r="G38" s="4">
        <f t="shared" si="2"/>
        <v>51</v>
      </c>
      <c r="H38" s="30">
        <v>18</v>
      </c>
      <c r="I38" s="30">
        <v>18</v>
      </c>
      <c r="J38" s="30">
        <v>18</v>
      </c>
      <c r="K38" s="30">
        <v>19</v>
      </c>
      <c r="L38" s="30">
        <v>19</v>
      </c>
      <c r="M38" s="30">
        <v>20</v>
      </c>
      <c r="N38" s="30">
        <v>20</v>
      </c>
      <c r="O38" s="30">
        <v>20</v>
      </c>
      <c r="P38" s="30">
        <v>21</v>
      </c>
      <c r="Q38" s="30">
        <v>21</v>
      </c>
      <c r="R38" s="30">
        <v>21</v>
      </c>
      <c r="S38" s="30">
        <v>20</v>
      </c>
      <c r="T38" s="30">
        <v>20</v>
      </c>
      <c r="U38" s="30">
        <v>19</v>
      </c>
      <c r="V38" s="30">
        <v>18</v>
      </c>
      <c r="W38" s="30">
        <v>18</v>
      </c>
      <c r="X38" s="30">
        <v>17</v>
      </c>
      <c r="Y38" s="30">
        <v>75</v>
      </c>
      <c r="Z38" s="30">
        <v>68</v>
      </c>
      <c r="AA38" s="30">
        <v>62</v>
      </c>
      <c r="AB38" s="30">
        <v>57</v>
      </c>
      <c r="AC38" s="30">
        <v>50</v>
      </c>
      <c r="AD38" s="30">
        <v>49</v>
      </c>
      <c r="AE38" s="30">
        <v>49</v>
      </c>
      <c r="AF38" s="30">
        <v>53</v>
      </c>
      <c r="AG38" s="30">
        <v>54</v>
      </c>
      <c r="AH38" s="30">
        <v>49</v>
      </c>
      <c r="AI38" s="30">
        <v>37</v>
      </c>
      <c r="AJ38" s="30">
        <v>25</v>
      </c>
      <c r="AK38" s="30">
        <v>32</v>
      </c>
      <c r="AL38" s="31">
        <v>17</v>
      </c>
      <c r="AM38" s="31">
        <v>1</v>
      </c>
      <c r="AN38" s="31">
        <v>522</v>
      </c>
      <c r="AO38" s="31">
        <v>48</v>
      </c>
      <c r="AP38" s="31">
        <v>41</v>
      </c>
      <c r="AQ38" s="31">
        <v>179</v>
      </c>
      <c r="AR38" s="32">
        <v>21</v>
      </c>
    </row>
    <row r="39" spans="1:44" x14ac:dyDescent="0.25">
      <c r="A39" s="45">
        <v>305</v>
      </c>
      <c r="B39" s="8" t="s">
        <v>77</v>
      </c>
      <c r="C39" s="9">
        <v>985</v>
      </c>
      <c r="D39" s="30">
        <v>16</v>
      </c>
      <c r="E39" s="30">
        <v>16</v>
      </c>
      <c r="F39" s="30">
        <v>16</v>
      </c>
      <c r="G39" s="4">
        <f t="shared" si="2"/>
        <v>48</v>
      </c>
      <c r="H39" s="30">
        <v>17</v>
      </c>
      <c r="I39" s="30">
        <v>17</v>
      </c>
      <c r="J39" s="30">
        <v>17</v>
      </c>
      <c r="K39" s="30">
        <v>18</v>
      </c>
      <c r="L39" s="30">
        <v>18</v>
      </c>
      <c r="M39" s="30">
        <v>19</v>
      </c>
      <c r="N39" s="30">
        <v>19</v>
      </c>
      <c r="O39" s="30">
        <v>19</v>
      </c>
      <c r="P39" s="30">
        <v>20</v>
      </c>
      <c r="Q39" s="30">
        <v>20</v>
      </c>
      <c r="R39" s="30">
        <v>20</v>
      </c>
      <c r="S39" s="30">
        <v>19</v>
      </c>
      <c r="T39" s="30">
        <v>19</v>
      </c>
      <c r="U39" s="30">
        <v>18</v>
      </c>
      <c r="V39" s="30">
        <v>17</v>
      </c>
      <c r="W39" s="30">
        <v>17</v>
      </c>
      <c r="X39" s="30">
        <v>16</v>
      </c>
      <c r="Y39" s="30">
        <v>72</v>
      </c>
      <c r="Z39" s="30">
        <v>64</v>
      </c>
      <c r="AA39" s="30">
        <v>59</v>
      </c>
      <c r="AB39" s="30">
        <v>54</v>
      </c>
      <c r="AC39" s="30">
        <v>47</v>
      </c>
      <c r="AD39" s="30">
        <v>47</v>
      </c>
      <c r="AE39" s="30">
        <v>47</v>
      </c>
      <c r="AF39" s="30">
        <v>50</v>
      </c>
      <c r="AG39" s="30">
        <v>51</v>
      </c>
      <c r="AH39" s="30">
        <v>47</v>
      </c>
      <c r="AI39" s="30">
        <v>35</v>
      </c>
      <c r="AJ39" s="30">
        <v>24</v>
      </c>
      <c r="AK39" s="30">
        <v>31</v>
      </c>
      <c r="AL39" s="31">
        <v>16</v>
      </c>
      <c r="AM39" s="31">
        <v>1</v>
      </c>
      <c r="AN39" s="31">
        <v>495</v>
      </c>
      <c r="AO39" s="31">
        <v>46</v>
      </c>
      <c r="AP39" s="31">
        <v>39</v>
      </c>
      <c r="AQ39" s="31">
        <v>169</v>
      </c>
      <c r="AR39" s="32">
        <v>20</v>
      </c>
    </row>
    <row r="40" spans="1:44" x14ac:dyDescent="0.25">
      <c r="A40" s="45">
        <v>306</v>
      </c>
      <c r="B40" s="8" t="s">
        <v>78</v>
      </c>
      <c r="C40" s="9">
        <v>1389</v>
      </c>
      <c r="D40" s="30">
        <v>23</v>
      </c>
      <c r="E40" s="30">
        <v>23</v>
      </c>
      <c r="F40" s="30">
        <v>23</v>
      </c>
      <c r="G40" s="4">
        <f t="shared" si="2"/>
        <v>69</v>
      </c>
      <c r="H40" s="30">
        <v>24</v>
      </c>
      <c r="I40" s="30">
        <v>24</v>
      </c>
      <c r="J40" s="30">
        <v>25</v>
      </c>
      <c r="K40" s="30">
        <v>25</v>
      </c>
      <c r="L40" s="30">
        <v>26</v>
      </c>
      <c r="M40" s="30">
        <v>26</v>
      </c>
      <c r="N40" s="30">
        <v>27</v>
      </c>
      <c r="O40" s="30">
        <v>27</v>
      </c>
      <c r="P40" s="30">
        <v>28</v>
      </c>
      <c r="Q40" s="30">
        <v>28</v>
      </c>
      <c r="R40" s="30">
        <v>28</v>
      </c>
      <c r="S40" s="30">
        <v>27</v>
      </c>
      <c r="T40" s="30">
        <v>26</v>
      </c>
      <c r="U40" s="30">
        <v>25</v>
      </c>
      <c r="V40" s="30">
        <v>25</v>
      </c>
      <c r="W40" s="30">
        <v>24</v>
      </c>
      <c r="X40" s="30">
        <v>23</v>
      </c>
      <c r="Y40" s="30">
        <v>101</v>
      </c>
      <c r="Z40" s="30">
        <v>91</v>
      </c>
      <c r="AA40" s="30">
        <v>83</v>
      </c>
      <c r="AB40" s="30">
        <v>77</v>
      </c>
      <c r="AC40" s="30">
        <v>67</v>
      </c>
      <c r="AD40" s="30">
        <v>66</v>
      </c>
      <c r="AE40" s="30">
        <v>66</v>
      </c>
      <c r="AF40" s="30">
        <v>71</v>
      </c>
      <c r="AG40" s="30">
        <v>72</v>
      </c>
      <c r="AH40" s="30">
        <v>66</v>
      </c>
      <c r="AI40" s="30">
        <v>49</v>
      </c>
      <c r="AJ40" s="30">
        <v>34</v>
      </c>
      <c r="AK40" s="30">
        <v>43</v>
      </c>
      <c r="AL40" s="31">
        <v>23</v>
      </c>
      <c r="AM40" s="31">
        <v>2</v>
      </c>
      <c r="AN40" s="31">
        <v>698</v>
      </c>
      <c r="AO40" s="31">
        <v>65</v>
      </c>
      <c r="AP40" s="31">
        <v>55</v>
      </c>
      <c r="AQ40" s="31">
        <v>239</v>
      </c>
      <c r="AR40" s="32">
        <v>29</v>
      </c>
    </row>
    <row r="41" spans="1:44" s="36" customFormat="1" x14ac:dyDescent="0.25">
      <c r="A41" s="17">
        <v>210504</v>
      </c>
      <c r="B41" s="18" t="s">
        <v>79</v>
      </c>
      <c r="C41" s="19">
        <f t="shared" ref="C41:AR41" si="7">+C42+C49+C52</f>
        <v>13924</v>
      </c>
      <c r="D41" s="19">
        <f t="shared" si="7"/>
        <v>291</v>
      </c>
      <c r="E41" s="19">
        <f t="shared" si="7"/>
        <v>294</v>
      </c>
      <c r="F41" s="19">
        <f t="shared" si="7"/>
        <v>292</v>
      </c>
      <c r="G41" s="4">
        <f t="shared" si="2"/>
        <v>877</v>
      </c>
      <c r="H41" s="19">
        <f t="shared" si="7"/>
        <v>291</v>
      </c>
      <c r="I41" s="19">
        <f t="shared" si="7"/>
        <v>287</v>
      </c>
      <c r="J41" s="19">
        <f t="shared" si="7"/>
        <v>282</v>
      </c>
      <c r="K41" s="19">
        <f t="shared" si="7"/>
        <v>275</v>
      </c>
      <c r="L41" s="19">
        <f t="shared" si="7"/>
        <v>269</v>
      </c>
      <c r="M41" s="19">
        <f t="shared" si="7"/>
        <v>262</v>
      </c>
      <c r="N41" s="19">
        <f t="shared" si="7"/>
        <v>256</v>
      </c>
      <c r="O41" s="19">
        <f t="shared" si="7"/>
        <v>250</v>
      </c>
      <c r="P41" s="19">
        <f t="shared" si="7"/>
        <v>243</v>
      </c>
      <c r="Q41" s="19">
        <f t="shared" si="7"/>
        <v>240</v>
      </c>
      <c r="R41" s="19">
        <f t="shared" si="7"/>
        <v>242</v>
      </c>
      <c r="S41" s="19">
        <f t="shared" si="7"/>
        <v>250</v>
      </c>
      <c r="T41" s="19">
        <f t="shared" si="7"/>
        <v>255</v>
      </c>
      <c r="U41" s="19">
        <f t="shared" si="7"/>
        <v>260</v>
      </c>
      <c r="V41" s="19">
        <f t="shared" si="7"/>
        <v>267</v>
      </c>
      <c r="W41" s="19">
        <f t="shared" si="7"/>
        <v>276</v>
      </c>
      <c r="X41" s="19">
        <f t="shared" si="7"/>
        <v>285</v>
      </c>
      <c r="Y41" s="19">
        <f t="shared" si="7"/>
        <v>1490</v>
      </c>
      <c r="Z41" s="19">
        <f t="shared" si="7"/>
        <v>1244</v>
      </c>
      <c r="AA41" s="19">
        <f t="shared" si="7"/>
        <v>1025</v>
      </c>
      <c r="AB41" s="19">
        <f t="shared" si="7"/>
        <v>859</v>
      </c>
      <c r="AC41" s="19">
        <f t="shared" si="7"/>
        <v>739</v>
      </c>
      <c r="AD41" s="19">
        <f t="shared" si="7"/>
        <v>626</v>
      </c>
      <c r="AE41" s="19">
        <f t="shared" si="7"/>
        <v>546</v>
      </c>
      <c r="AF41" s="19">
        <f t="shared" si="7"/>
        <v>481</v>
      </c>
      <c r="AG41" s="19">
        <f t="shared" si="7"/>
        <v>384</v>
      </c>
      <c r="AH41" s="19">
        <f t="shared" si="7"/>
        <v>416</v>
      </c>
      <c r="AI41" s="19">
        <f t="shared" si="7"/>
        <v>324</v>
      </c>
      <c r="AJ41" s="19">
        <f t="shared" si="7"/>
        <v>195</v>
      </c>
      <c r="AK41" s="19">
        <f t="shared" si="7"/>
        <v>228</v>
      </c>
      <c r="AL41" s="19">
        <f t="shared" si="7"/>
        <v>296</v>
      </c>
      <c r="AM41" s="19">
        <f t="shared" si="7"/>
        <v>22</v>
      </c>
      <c r="AN41" s="19">
        <f t="shared" si="7"/>
        <v>6657</v>
      </c>
      <c r="AO41" s="19">
        <f t="shared" si="7"/>
        <v>619</v>
      </c>
      <c r="AP41" s="19">
        <f t="shared" si="7"/>
        <v>633</v>
      </c>
      <c r="AQ41" s="19">
        <f t="shared" si="7"/>
        <v>2754</v>
      </c>
      <c r="AR41" s="28">
        <f t="shared" si="7"/>
        <v>367</v>
      </c>
    </row>
    <row r="42" spans="1:44" s="36" customFormat="1" x14ac:dyDescent="0.25">
      <c r="A42" s="20">
        <v>210504</v>
      </c>
      <c r="B42" s="16" t="s">
        <v>80</v>
      </c>
      <c r="C42" s="7">
        <f t="shared" ref="C42:AR42" si="8">SUM(C43:C48)</f>
        <v>7422</v>
      </c>
      <c r="D42" s="7">
        <f t="shared" si="8"/>
        <v>170</v>
      </c>
      <c r="E42" s="7">
        <f t="shared" si="8"/>
        <v>168</v>
      </c>
      <c r="F42" s="7">
        <f t="shared" si="8"/>
        <v>165</v>
      </c>
      <c r="G42" s="4">
        <f t="shared" si="2"/>
        <v>503</v>
      </c>
      <c r="H42" s="7">
        <f t="shared" si="8"/>
        <v>161</v>
      </c>
      <c r="I42" s="7">
        <f t="shared" si="8"/>
        <v>158</v>
      </c>
      <c r="J42" s="7">
        <f t="shared" si="8"/>
        <v>152</v>
      </c>
      <c r="K42" s="7">
        <f t="shared" si="8"/>
        <v>147</v>
      </c>
      <c r="L42" s="7">
        <f t="shared" si="8"/>
        <v>142</v>
      </c>
      <c r="M42" s="7">
        <f t="shared" si="8"/>
        <v>137</v>
      </c>
      <c r="N42" s="7">
        <f t="shared" si="8"/>
        <v>132</v>
      </c>
      <c r="O42" s="7">
        <f t="shared" si="8"/>
        <v>128</v>
      </c>
      <c r="P42" s="7">
        <f t="shared" si="8"/>
        <v>123</v>
      </c>
      <c r="Q42" s="7">
        <f t="shared" si="8"/>
        <v>122</v>
      </c>
      <c r="R42" s="7">
        <f t="shared" si="8"/>
        <v>123</v>
      </c>
      <c r="S42" s="7">
        <f t="shared" si="8"/>
        <v>128</v>
      </c>
      <c r="T42" s="7">
        <f t="shared" si="8"/>
        <v>132</v>
      </c>
      <c r="U42" s="7">
        <f t="shared" si="8"/>
        <v>136</v>
      </c>
      <c r="V42" s="7">
        <f t="shared" si="8"/>
        <v>140</v>
      </c>
      <c r="W42" s="7">
        <f t="shared" si="8"/>
        <v>144</v>
      </c>
      <c r="X42" s="7">
        <f t="shared" si="8"/>
        <v>148</v>
      </c>
      <c r="Y42" s="7">
        <f t="shared" si="8"/>
        <v>765</v>
      </c>
      <c r="Z42" s="7">
        <f t="shared" si="8"/>
        <v>690</v>
      </c>
      <c r="AA42" s="7">
        <f t="shared" si="8"/>
        <v>584</v>
      </c>
      <c r="AB42" s="7">
        <f t="shared" si="8"/>
        <v>463</v>
      </c>
      <c r="AC42" s="7">
        <f t="shared" si="8"/>
        <v>404</v>
      </c>
      <c r="AD42" s="7">
        <f t="shared" si="8"/>
        <v>327</v>
      </c>
      <c r="AE42" s="7">
        <f t="shared" si="8"/>
        <v>296</v>
      </c>
      <c r="AF42" s="7">
        <f t="shared" si="8"/>
        <v>257</v>
      </c>
      <c r="AG42" s="7">
        <f t="shared" si="8"/>
        <v>201</v>
      </c>
      <c r="AH42" s="7">
        <f t="shared" si="8"/>
        <v>202</v>
      </c>
      <c r="AI42" s="7">
        <f t="shared" si="8"/>
        <v>165</v>
      </c>
      <c r="AJ42" s="7">
        <f t="shared" si="8"/>
        <v>97</v>
      </c>
      <c r="AK42" s="7">
        <f t="shared" si="8"/>
        <v>115</v>
      </c>
      <c r="AL42" s="7">
        <f t="shared" si="8"/>
        <v>172</v>
      </c>
      <c r="AM42" s="7">
        <f t="shared" si="8"/>
        <v>13</v>
      </c>
      <c r="AN42" s="7">
        <f t="shared" si="8"/>
        <v>3636</v>
      </c>
      <c r="AO42" s="7">
        <f t="shared" si="8"/>
        <v>319</v>
      </c>
      <c r="AP42" s="7">
        <f t="shared" si="8"/>
        <v>364</v>
      </c>
      <c r="AQ42" s="7">
        <f t="shared" si="8"/>
        <v>1541</v>
      </c>
      <c r="AR42" s="26">
        <f t="shared" si="8"/>
        <v>214</v>
      </c>
    </row>
    <row r="43" spans="1:44" x14ac:dyDescent="0.25">
      <c r="A43" s="45">
        <v>201</v>
      </c>
      <c r="B43" s="8" t="s">
        <v>81</v>
      </c>
      <c r="C43" s="9">
        <v>2569</v>
      </c>
      <c r="D43" s="30">
        <v>58</v>
      </c>
      <c r="E43" s="30">
        <v>59</v>
      </c>
      <c r="F43" s="30">
        <v>57</v>
      </c>
      <c r="G43" s="4">
        <f t="shared" si="2"/>
        <v>174</v>
      </c>
      <c r="H43" s="30">
        <v>55</v>
      </c>
      <c r="I43" s="30">
        <v>55</v>
      </c>
      <c r="J43" s="30">
        <v>53</v>
      </c>
      <c r="K43" s="30">
        <v>50</v>
      </c>
      <c r="L43" s="30">
        <v>49</v>
      </c>
      <c r="M43" s="30">
        <v>47</v>
      </c>
      <c r="N43" s="30">
        <v>45</v>
      </c>
      <c r="O43" s="30">
        <v>44</v>
      </c>
      <c r="P43" s="30">
        <v>43</v>
      </c>
      <c r="Q43" s="30">
        <v>42</v>
      </c>
      <c r="R43" s="30">
        <v>43</v>
      </c>
      <c r="S43" s="30">
        <v>44</v>
      </c>
      <c r="T43" s="30">
        <v>45</v>
      </c>
      <c r="U43" s="30">
        <v>48</v>
      </c>
      <c r="V43" s="30">
        <v>47</v>
      </c>
      <c r="W43" s="30">
        <v>51</v>
      </c>
      <c r="X43" s="30">
        <v>51</v>
      </c>
      <c r="Y43" s="30">
        <v>265</v>
      </c>
      <c r="Z43" s="30">
        <v>240</v>
      </c>
      <c r="AA43" s="30">
        <v>202</v>
      </c>
      <c r="AB43" s="30">
        <v>160</v>
      </c>
      <c r="AC43" s="30">
        <v>140</v>
      </c>
      <c r="AD43" s="30">
        <v>113</v>
      </c>
      <c r="AE43" s="30">
        <v>102</v>
      </c>
      <c r="AF43" s="30">
        <v>90</v>
      </c>
      <c r="AG43" s="30">
        <v>69</v>
      </c>
      <c r="AH43" s="30">
        <v>70</v>
      </c>
      <c r="AI43" s="30">
        <v>57</v>
      </c>
      <c r="AJ43" s="30">
        <v>33</v>
      </c>
      <c r="AK43" s="30">
        <v>41</v>
      </c>
      <c r="AL43" s="31">
        <v>59</v>
      </c>
      <c r="AM43" s="31">
        <v>5</v>
      </c>
      <c r="AN43" s="31">
        <v>1258</v>
      </c>
      <c r="AO43" s="31">
        <v>110</v>
      </c>
      <c r="AP43" s="31">
        <v>126</v>
      </c>
      <c r="AQ43" s="31">
        <v>534</v>
      </c>
      <c r="AR43" s="32">
        <v>74</v>
      </c>
    </row>
    <row r="44" spans="1:44" x14ac:dyDescent="0.25">
      <c r="A44" s="45">
        <v>305</v>
      </c>
      <c r="B44" s="8" t="s">
        <v>82</v>
      </c>
      <c r="C44" s="9">
        <v>1514</v>
      </c>
      <c r="D44" s="30">
        <v>35</v>
      </c>
      <c r="E44" s="30">
        <v>34</v>
      </c>
      <c r="F44" s="30">
        <v>34</v>
      </c>
      <c r="G44" s="4">
        <f t="shared" si="2"/>
        <v>103</v>
      </c>
      <c r="H44" s="30">
        <v>33</v>
      </c>
      <c r="I44" s="30">
        <v>32</v>
      </c>
      <c r="J44" s="30">
        <v>31</v>
      </c>
      <c r="K44" s="30">
        <v>30</v>
      </c>
      <c r="L44" s="30">
        <v>29</v>
      </c>
      <c r="M44" s="30">
        <v>28</v>
      </c>
      <c r="N44" s="30">
        <v>27</v>
      </c>
      <c r="O44" s="30">
        <v>26</v>
      </c>
      <c r="P44" s="30">
        <v>25</v>
      </c>
      <c r="Q44" s="30">
        <v>25</v>
      </c>
      <c r="R44" s="30">
        <v>25</v>
      </c>
      <c r="S44" s="30">
        <v>26</v>
      </c>
      <c r="T44" s="30">
        <v>27</v>
      </c>
      <c r="U44" s="30">
        <v>28</v>
      </c>
      <c r="V44" s="30">
        <v>29</v>
      </c>
      <c r="W44" s="30">
        <v>29</v>
      </c>
      <c r="X44" s="30">
        <v>30</v>
      </c>
      <c r="Y44" s="30">
        <v>156</v>
      </c>
      <c r="Z44" s="30">
        <v>141</v>
      </c>
      <c r="AA44" s="30">
        <v>119</v>
      </c>
      <c r="AB44" s="30">
        <v>94</v>
      </c>
      <c r="AC44" s="30">
        <v>82</v>
      </c>
      <c r="AD44" s="30">
        <v>67</v>
      </c>
      <c r="AE44" s="30">
        <v>60</v>
      </c>
      <c r="AF44" s="30">
        <v>52</v>
      </c>
      <c r="AG44" s="30">
        <v>41</v>
      </c>
      <c r="AH44" s="30">
        <v>41</v>
      </c>
      <c r="AI44" s="30">
        <v>34</v>
      </c>
      <c r="AJ44" s="30">
        <v>20</v>
      </c>
      <c r="AK44" s="30">
        <v>23</v>
      </c>
      <c r="AL44" s="31">
        <v>35</v>
      </c>
      <c r="AM44" s="31">
        <v>3</v>
      </c>
      <c r="AN44" s="31">
        <v>742</v>
      </c>
      <c r="AO44" s="31">
        <v>65</v>
      </c>
      <c r="AP44" s="31">
        <v>74</v>
      </c>
      <c r="AQ44" s="31">
        <v>314</v>
      </c>
      <c r="AR44" s="32">
        <v>44</v>
      </c>
    </row>
    <row r="45" spans="1:44" x14ac:dyDescent="0.25">
      <c r="A45" s="45">
        <v>301</v>
      </c>
      <c r="B45" s="8" t="s">
        <v>83</v>
      </c>
      <c r="C45" s="9">
        <v>769</v>
      </c>
      <c r="D45" s="30">
        <v>18</v>
      </c>
      <c r="E45" s="30">
        <v>17</v>
      </c>
      <c r="F45" s="30">
        <v>17</v>
      </c>
      <c r="G45" s="4">
        <f t="shared" si="2"/>
        <v>52</v>
      </c>
      <c r="H45" s="30">
        <v>17</v>
      </c>
      <c r="I45" s="30">
        <v>16</v>
      </c>
      <c r="J45" s="30">
        <v>16</v>
      </c>
      <c r="K45" s="30">
        <v>15</v>
      </c>
      <c r="L45" s="30">
        <v>15</v>
      </c>
      <c r="M45" s="30">
        <v>14</v>
      </c>
      <c r="N45" s="30">
        <v>14</v>
      </c>
      <c r="O45" s="30">
        <v>13</v>
      </c>
      <c r="P45" s="30">
        <v>13</v>
      </c>
      <c r="Q45" s="30">
        <v>13</v>
      </c>
      <c r="R45" s="30">
        <v>13</v>
      </c>
      <c r="S45" s="30">
        <v>13</v>
      </c>
      <c r="T45" s="30">
        <v>14</v>
      </c>
      <c r="U45" s="30">
        <v>14</v>
      </c>
      <c r="V45" s="30">
        <v>15</v>
      </c>
      <c r="W45" s="30">
        <v>15</v>
      </c>
      <c r="X45" s="30">
        <v>15</v>
      </c>
      <c r="Y45" s="30">
        <v>79</v>
      </c>
      <c r="Z45" s="30">
        <v>71</v>
      </c>
      <c r="AA45" s="30">
        <v>61</v>
      </c>
      <c r="AB45" s="30">
        <v>48</v>
      </c>
      <c r="AC45" s="30">
        <v>42</v>
      </c>
      <c r="AD45" s="30">
        <v>34</v>
      </c>
      <c r="AE45" s="30">
        <v>31</v>
      </c>
      <c r="AF45" s="30">
        <v>27</v>
      </c>
      <c r="AG45" s="30">
        <v>21</v>
      </c>
      <c r="AH45" s="30">
        <v>21</v>
      </c>
      <c r="AI45" s="30">
        <v>17</v>
      </c>
      <c r="AJ45" s="30">
        <v>10</v>
      </c>
      <c r="AK45" s="30">
        <v>12</v>
      </c>
      <c r="AL45" s="31">
        <v>18</v>
      </c>
      <c r="AM45" s="31">
        <v>1</v>
      </c>
      <c r="AN45" s="31">
        <v>377</v>
      </c>
      <c r="AO45" s="31">
        <v>33</v>
      </c>
      <c r="AP45" s="31">
        <v>38</v>
      </c>
      <c r="AQ45" s="31">
        <v>160</v>
      </c>
      <c r="AR45" s="32">
        <v>22</v>
      </c>
    </row>
    <row r="46" spans="1:44" x14ac:dyDescent="0.25">
      <c r="A46" s="45">
        <v>304</v>
      </c>
      <c r="B46" s="8" t="s">
        <v>84</v>
      </c>
      <c r="C46" s="9">
        <v>734</v>
      </c>
      <c r="D46" s="30">
        <v>17</v>
      </c>
      <c r="E46" s="30">
        <v>17</v>
      </c>
      <c r="F46" s="30">
        <v>16</v>
      </c>
      <c r="G46" s="4">
        <f t="shared" si="2"/>
        <v>50</v>
      </c>
      <c r="H46" s="30">
        <v>16</v>
      </c>
      <c r="I46" s="30">
        <v>16</v>
      </c>
      <c r="J46" s="30">
        <v>15</v>
      </c>
      <c r="K46" s="30">
        <v>15</v>
      </c>
      <c r="L46" s="30">
        <v>14</v>
      </c>
      <c r="M46" s="30">
        <v>14</v>
      </c>
      <c r="N46" s="30">
        <v>13</v>
      </c>
      <c r="O46" s="30">
        <v>13</v>
      </c>
      <c r="P46" s="30">
        <v>12</v>
      </c>
      <c r="Q46" s="30">
        <v>12</v>
      </c>
      <c r="R46" s="30">
        <v>12</v>
      </c>
      <c r="S46" s="30">
        <v>13</v>
      </c>
      <c r="T46" s="30">
        <v>13</v>
      </c>
      <c r="U46" s="30">
        <v>13</v>
      </c>
      <c r="V46" s="30">
        <v>14</v>
      </c>
      <c r="W46" s="30">
        <v>14</v>
      </c>
      <c r="X46" s="30">
        <v>15</v>
      </c>
      <c r="Y46" s="30">
        <v>76</v>
      </c>
      <c r="Z46" s="30">
        <v>68</v>
      </c>
      <c r="AA46" s="30">
        <v>58</v>
      </c>
      <c r="AB46" s="30">
        <v>46</v>
      </c>
      <c r="AC46" s="30">
        <v>40</v>
      </c>
      <c r="AD46" s="30">
        <v>32</v>
      </c>
      <c r="AE46" s="30">
        <v>29</v>
      </c>
      <c r="AF46" s="30">
        <v>25</v>
      </c>
      <c r="AG46" s="30">
        <v>20</v>
      </c>
      <c r="AH46" s="30">
        <v>20</v>
      </c>
      <c r="AI46" s="30">
        <v>16</v>
      </c>
      <c r="AJ46" s="30">
        <v>10</v>
      </c>
      <c r="AK46" s="30">
        <v>11</v>
      </c>
      <c r="AL46" s="31">
        <v>17</v>
      </c>
      <c r="AM46" s="31">
        <v>1</v>
      </c>
      <c r="AN46" s="31">
        <v>360</v>
      </c>
      <c r="AO46" s="31">
        <v>32</v>
      </c>
      <c r="AP46" s="31">
        <v>36</v>
      </c>
      <c r="AQ46" s="31">
        <v>152</v>
      </c>
      <c r="AR46" s="32">
        <v>21</v>
      </c>
    </row>
    <row r="47" spans="1:44" x14ac:dyDescent="0.25">
      <c r="A47" s="45">
        <v>302</v>
      </c>
      <c r="B47" s="8" t="s">
        <v>85</v>
      </c>
      <c r="C47" s="9">
        <v>844</v>
      </c>
      <c r="D47" s="30">
        <v>19</v>
      </c>
      <c r="E47" s="30">
        <v>19</v>
      </c>
      <c r="F47" s="30">
        <v>19</v>
      </c>
      <c r="G47" s="4">
        <f t="shared" si="2"/>
        <v>57</v>
      </c>
      <c r="H47" s="30">
        <v>18</v>
      </c>
      <c r="I47" s="30">
        <v>18</v>
      </c>
      <c r="J47" s="30">
        <v>17</v>
      </c>
      <c r="K47" s="30">
        <v>17</v>
      </c>
      <c r="L47" s="30">
        <v>16</v>
      </c>
      <c r="M47" s="30">
        <v>16</v>
      </c>
      <c r="N47" s="30">
        <v>15</v>
      </c>
      <c r="O47" s="30">
        <v>15</v>
      </c>
      <c r="P47" s="30">
        <v>14</v>
      </c>
      <c r="Q47" s="30">
        <v>14</v>
      </c>
      <c r="R47" s="30">
        <v>14</v>
      </c>
      <c r="S47" s="30">
        <v>15</v>
      </c>
      <c r="T47" s="30">
        <v>15</v>
      </c>
      <c r="U47" s="30">
        <v>15</v>
      </c>
      <c r="V47" s="30">
        <v>16</v>
      </c>
      <c r="W47" s="30">
        <v>16</v>
      </c>
      <c r="X47" s="30">
        <v>17</v>
      </c>
      <c r="Y47" s="30">
        <v>87</v>
      </c>
      <c r="Z47" s="30">
        <v>78</v>
      </c>
      <c r="AA47" s="30">
        <v>66</v>
      </c>
      <c r="AB47" s="30">
        <v>53</v>
      </c>
      <c r="AC47" s="30">
        <v>46</v>
      </c>
      <c r="AD47" s="30">
        <v>37</v>
      </c>
      <c r="AE47" s="30">
        <v>34</v>
      </c>
      <c r="AF47" s="30">
        <v>29</v>
      </c>
      <c r="AG47" s="30">
        <v>23</v>
      </c>
      <c r="AH47" s="30">
        <v>23</v>
      </c>
      <c r="AI47" s="30">
        <v>19</v>
      </c>
      <c r="AJ47" s="30">
        <v>11</v>
      </c>
      <c r="AK47" s="30">
        <v>13</v>
      </c>
      <c r="AL47" s="31">
        <v>20</v>
      </c>
      <c r="AM47" s="31">
        <v>1</v>
      </c>
      <c r="AN47" s="31">
        <v>413</v>
      </c>
      <c r="AO47" s="31">
        <v>36</v>
      </c>
      <c r="AP47" s="31">
        <v>41</v>
      </c>
      <c r="AQ47" s="31">
        <v>175</v>
      </c>
      <c r="AR47" s="32">
        <v>24</v>
      </c>
    </row>
    <row r="48" spans="1:44" x14ac:dyDescent="0.25">
      <c r="A48" s="45">
        <v>303</v>
      </c>
      <c r="B48" s="8" t="s">
        <v>86</v>
      </c>
      <c r="C48" s="9">
        <v>992</v>
      </c>
      <c r="D48" s="30">
        <v>23</v>
      </c>
      <c r="E48" s="30">
        <v>22</v>
      </c>
      <c r="F48" s="30">
        <v>22</v>
      </c>
      <c r="G48" s="4">
        <f t="shared" si="2"/>
        <v>67</v>
      </c>
      <c r="H48" s="30">
        <v>22</v>
      </c>
      <c r="I48" s="30">
        <v>21</v>
      </c>
      <c r="J48" s="30">
        <v>20</v>
      </c>
      <c r="K48" s="30">
        <v>20</v>
      </c>
      <c r="L48" s="30">
        <v>19</v>
      </c>
      <c r="M48" s="30">
        <v>18</v>
      </c>
      <c r="N48" s="30">
        <v>18</v>
      </c>
      <c r="O48" s="30">
        <v>17</v>
      </c>
      <c r="P48" s="30">
        <v>16</v>
      </c>
      <c r="Q48" s="30">
        <v>16</v>
      </c>
      <c r="R48" s="30">
        <v>16</v>
      </c>
      <c r="S48" s="30">
        <v>17</v>
      </c>
      <c r="T48" s="30">
        <v>18</v>
      </c>
      <c r="U48" s="30">
        <v>18</v>
      </c>
      <c r="V48" s="30">
        <v>19</v>
      </c>
      <c r="W48" s="30">
        <v>19</v>
      </c>
      <c r="X48" s="30">
        <v>20</v>
      </c>
      <c r="Y48" s="30">
        <v>102</v>
      </c>
      <c r="Z48" s="30">
        <v>92</v>
      </c>
      <c r="AA48" s="30">
        <v>78</v>
      </c>
      <c r="AB48" s="30">
        <v>62</v>
      </c>
      <c r="AC48" s="30">
        <v>54</v>
      </c>
      <c r="AD48" s="30">
        <v>44</v>
      </c>
      <c r="AE48" s="30">
        <v>40</v>
      </c>
      <c r="AF48" s="30">
        <v>34</v>
      </c>
      <c r="AG48" s="30">
        <v>27</v>
      </c>
      <c r="AH48" s="30">
        <v>27</v>
      </c>
      <c r="AI48" s="30">
        <v>22</v>
      </c>
      <c r="AJ48" s="30">
        <v>13</v>
      </c>
      <c r="AK48" s="30">
        <v>15</v>
      </c>
      <c r="AL48" s="31">
        <v>23</v>
      </c>
      <c r="AM48" s="31">
        <v>2</v>
      </c>
      <c r="AN48" s="31">
        <v>486</v>
      </c>
      <c r="AO48" s="31">
        <v>43</v>
      </c>
      <c r="AP48" s="31">
        <v>49</v>
      </c>
      <c r="AQ48" s="31">
        <v>206</v>
      </c>
      <c r="AR48" s="32">
        <v>29</v>
      </c>
    </row>
    <row r="49" spans="1:44" s="36" customFormat="1" x14ac:dyDescent="0.25">
      <c r="A49" s="20">
        <v>210505</v>
      </c>
      <c r="B49" s="16" t="s">
        <v>87</v>
      </c>
      <c r="C49" s="21">
        <f t="shared" ref="C49:AR49" si="9">SUM(C50:C51)</f>
        <v>4418</v>
      </c>
      <c r="D49" s="21">
        <f t="shared" si="9"/>
        <v>79</v>
      </c>
      <c r="E49" s="21">
        <f t="shared" si="9"/>
        <v>83</v>
      </c>
      <c r="F49" s="21">
        <f t="shared" si="9"/>
        <v>85</v>
      </c>
      <c r="G49" s="4">
        <f t="shared" si="2"/>
        <v>247</v>
      </c>
      <c r="H49" s="21">
        <f t="shared" si="9"/>
        <v>88</v>
      </c>
      <c r="I49" s="21">
        <f t="shared" si="9"/>
        <v>89</v>
      </c>
      <c r="J49" s="21">
        <f t="shared" si="9"/>
        <v>91</v>
      </c>
      <c r="K49" s="21">
        <f t="shared" si="9"/>
        <v>91</v>
      </c>
      <c r="L49" s="21">
        <f t="shared" si="9"/>
        <v>91</v>
      </c>
      <c r="M49" s="21">
        <f t="shared" si="9"/>
        <v>91</v>
      </c>
      <c r="N49" s="21">
        <f t="shared" si="9"/>
        <v>91</v>
      </c>
      <c r="O49" s="21">
        <f t="shared" si="9"/>
        <v>90</v>
      </c>
      <c r="P49" s="21">
        <f t="shared" si="9"/>
        <v>90</v>
      </c>
      <c r="Q49" s="21">
        <f t="shared" si="9"/>
        <v>88</v>
      </c>
      <c r="R49" s="21">
        <f t="shared" si="9"/>
        <v>86</v>
      </c>
      <c r="S49" s="21">
        <f t="shared" si="9"/>
        <v>83</v>
      </c>
      <c r="T49" s="21">
        <f t="shared" si="9"/>
        <v>80</v>
      </c>
      <c r="U49" s="21">
        <f t="shared" si="9"/>
        <v>77</v>
      </c>
      <c r="V49" s="21">
        <f t="shared" si="9"/>
        <v>76</v>
      </c>
      <c r="W49" s="21">
        <f t="shared" si="9"/>
        <v>80</v>
      </c>
      <c r="X49" s="21">
        <f t="shared" si="9"/>
        <v>87</v>
      </c>
      <c r="Y49" s="21">
        <f t="shared" si="9"/>
        <v>482</v>
      </c>
      <c r="Z49" s="21">
        <f t="shared" si="9"/>
        <v>349</v>
      </c>
      <c r="AA49" s="21">
        <f t="shared" si="9"/>
        <v>270</v>
      </c>
      <c r="AB49" s="21">
        <f t="shared" si="9"/>
        <v>251</v>
      </c>
      <c r="AC49" s="21">
        <f t="shared" si="9"/>
        <v>218</v>
      </c>
      <c r="AD49" s="21">
        <f t="shared" si="9"/>
        <v>209</v>
      </c>
      <c r="AE49" s="21">
        <f t="shared" si="9"/>
        <v>160</v>
      </c>
      <c r="AF49" s="21">
        <f t="shared" si="9"/>
        <v>176</v>
      </c>
      <c r="AG49" s="21">
        <f t="shared" si="9"/>
        <v>133</v>
      </c>
      <c r="AH49" s="21">
        <f t="shared" si="9"/>
        <v>165</v>
      </c>
      <c r="AI49" s="21">
        <f t="shared" si="9"/>
        <v>128</v>
      </c>
      <c r="AJ49" s="21">
        <f t="shared" si="9"/>
        <v>69</v>
      </c>
      <c r="AK49" s="21">
        <f t="shared" si="9"/>
        <v>92</v>
      </c>
      <c r="AL49" s="21">
        <f t="shared" si="9"/>
        <v>81</v>
      </c>
      <c r="AM49" s="21">
        <f t="shared" si="9"/>
        <v>6</v>
      </c>
      <c r="AN49" s="21">
        <f t="shared" si="9"/>
        <v>2150</v>
      </c>
      <c r="AO49" s="21">
        <f t="shared" si="9"/>
        <v>226</v>
      </c>
      <c r="AP49" s="21">
        <f t="shared" si="9"/>
        <v>194</v>
      </c>
      <c r="AQ49" s="21">
        <f t="shared" si="9"/>
        <v>844</v>
      </c>
      <c r="AR49" s="29">
        <f t="shared" si="9"/>
        <v>100</v>
      </c>
    </row>
    <row r="50" spans="1:44" x14ac:dyDescent="0.25">
      <c r="A50" s="45">
        <v>301</v>
      </c>
      <c r="B50" s="8" t="s">
        <v>88</v>
      </c>
      <c r="C50" s="9">
        <v>3384</v>
      </c>
      <c r="D50" s="30">
        <v>61</v>
      </c>
      <c r="E50" s="30">
        <v>64</v>
      </c>
      <c r="F50" s="30">
        <v>65</v>
      </c>
      <c r="G50" s="4">
        <f t="shared" si="2"/>
        <v>190</v>
      </c>
      <c r="H50" s="30">
        <v>67</v>
      </c>
      <c r="I50" s="30">
        <v>68</v>
      </c>
      <c r="J50" s="30">
        <v>70</v>
      </c>
      <c r="K50" s="30">
        <v>70</v>
      </c>
      <c r="L50" s="30">
        <v>70</v>
      </c>
      <c r="M50" s="30">
        <v>70</v>
      </c>
      <c r="N50" s="30">
        <v>70</v>
      </c>
      <c r="O50" s="30">
        <v>69</v>
      </c>
      <c r="P50" s="30">
        <v>69</v>
      </c>
      <c r="Q50" s="30">
        <v>67</v>
      </c>
      <c r="R50" s="30">
        <v>66</v>
      </c>
      <c r="S50" s="30">
        <v>64</v>
      </c>
      <c r="T50" s="30">
        <v>61</v>
      </c>
      <c r="U50" s="30">
        <v>59</v>
      </c>
      <c r="V50" s="30">
        <v>58</v>
      </c>
      <c r="W50" s="30">
        <v>61</v>
      </c>
      <c r="X50" s="30">
        <v>67</v>
      </c>
      <c r="Y50" s="30">
        <v>369</v>
      </c>
      <c r="Z50" s="30">
        <v>267</v>
      </c>
      <c r="AA50" s="30">
        <v>207</v>
      </c>
      <c r="AB50" s="30">
        <v>192</v>
      </c>
      <c r="AC50" s="30">
        <v>167</v>
      </c>
      <c r="AD50" s="30">
        <v>160</v>
      </c>
      <c r="AE50" s="30">
        <v>123</v>
      </c>
      <c r="AF50" s="30">
        <v>135</v>
      </c>
      <c r="AG50" s="30">
        <v>102</v>
      </c>
      <c r="AH50" s="30">
        <v>126</v>
      </c>
      <c r="AI50" s="30">
        <v>98</v>
      </c>
      <c r="AJ50" s="30">
        <v>53</v>
      </c>
      <c r="AK50" s="30">
        <v>70</v>
      </c>
      <c r="AL50" s="31">
        <v>62</v>
      </c>
      <c r="AM50" s="31">
        <v>5</v>
      </c>
      <c r="AN50" s="31">
        <v>1647</v>
      </c>
      <c r="AO50" s="31">
        <v>173</v>
      </c>
      <c r="AP50" s="31">
        <v>149</v>
      </c>
      <c r="AQ50" s="31">
        <v>646</v>
      </c>
      <c r="AR50" s="32">
        <v>77</v>
      </c>
    </row>
    <row r="51" spans="1:44" x14ac:dyDescent="0.25">
      <c r="A51" s="45">
        <v>302</v>
      </c>
      <c r="B51" s="8" t="s">
        <v>89</v>
      </c>
      <c r="C51" s="9">
        <v>1034</v>
      </c>
      <c r="D51" s="30">
        <v>18</v>
      </c>
      <c r="E51" s="30">
        <v>19</v>
      </c>
      <c r="F51" s="30">
        <v>20</v>
      </c>
      <c r="G51" s="4">
        <f t="shared" si="2"/>
        <v>57</v>
      </c>
      <c r="H51" s="30">
        <v>21</v>
      </c>
      <c r="I51" s="30">
        <v>21</v>
      </c>
      <c r="J51" s="30">
        <v>21</v>
      </c>
      <c r="K51" s="30">
        <v>21</v>
      </c>
      <c r="L51" s="30">
        <v>21</v>
      </c>
      <c r="M51" s="30">
        <v>21</v>
      </c>
      <c r="N51" s="30">
        <v>21</v>
      </c>
      <c r="O51" s="30">
        <v>21</v>
      </c>
      <c r="P51" s="30">
        <v>21</v>
      </c>
      <c r="Q51" s="30">
        <v>21</v>
      </c>
      <c r="R51" s="30">
        <v>20</v>
      </c>
      <c r="S51" s="30">
        <v>19</v>
      </c>
      <c r="T51" s="30">
        <v>19</v>
      </c>
      <c r="U51" s="30">
        <v>18</v>
      </c>
      <c r="V51" s="30">
        <v>18</v>
      </c>
      <c r="W51" s="30">
        <v>19</v>
      </c>
      <c r="X51" s="30">
        <v>20</v>
      </c>
      <c r="Y51" s="30">
        <v>113</v>
      </c>
      <c r="Z51" s="30">
        <v>82</v>
      </c>
      <c r="AA51" s="30">
        <v>63</v>
      </c>
      <c r="AB51" s="30">
        <v>59</v>
      </c>
      <c r="AC51" s="30">
        <v>51</v>
      </c>
      <c r="AD51" s="30">
        <v>49</v>
      </c>
      <c r="AE51" s="30">
        <v>37</v>
      </c>
      <c r="AF51" s="30">
        <v>41</v>
      </c>
      <c r="AG51" s="30">
        <v>31</v>
      </c>
      <c r="AH51" s="30">
        <v>39</v>
      </c>
      <c r="AI51" s="30">
        <v>30</v>
      </c>
      <c r="AJ51" s="30">
        <v>16</v>
      </c>
      <c r="AK51" s="30">
        <v>22</v>
      </c>
      <c r="AL51" s="31">
        <v>19</v>
      </c>
      <c r="AM51" s="31">
        <v>1</v>
      </c>
      <c r="AN51" s="31">
        <v>503</v>
      </c>
      <c r="AO51" s="31">
        <v>53</v>
      </c>
      <c r="AP51" s="31">
        <v>45</v>
      </c>
      <c r="AQ51" s="31">
        <v>198</v>
      </c>
      <c r="AR51" s="32">
        <v>23</v>
      </c>
    </row>
    <row r="52" spans="1:44" s="36" customFormat="1" x14ac:dyDescent="0.25">
      <c r="A52" s="15">
        <v>210502</v>
      </c>
      <c r="B52" s="16" t="s">
        <v>90</v>
      </c>
      <c r="C52" s="21">
        <f t="shared" ref="C52:AR52" si="10">SUM(C53:C57)</f>
        <v>2084</v>
      </c>
      <c r="D52" s="21">
        <f t="shared" si="10"/>
        <v>42</v>
      </c>
      <c r="E52" s="21">
        <f t="shared" si="10"/>
        <v>43</v>
      </c>
      <c r="F52" s="21">
        <f t="shared" si="10"/>
        <v>42</v>
      </c>
      <c r="G52" s="4">
        <f t="shared" si="2"/>
        <v>127</v>
      </c>
      <c r="H52" s="21">
        <f t="shared" si="10"/>
        <v>42</v>
      </c>
      <c r="I52" s="21">
        <f t="shared" si="10"/>
        <v>40</v>
      </c>
      <c r="J52" s="21">
        <f t="shared" si="10"/>
        <v>39</v>
      </c>
      <c r="K52" s="21">
        <f t="shared" si="10"/>
        <v>37</v>
      </c>
      <c r="L52" s="21">
        <f t="shared" si="10"/>
        <v>36</v>
      </c>
      <c r="M52" s="21">
        <f t="shared" si="10"/>
        <v>34</v>
      </c>
      <c r="N52" s="21">
        <f t="shared" si="10"/>
        <v>33</v>
      </c>
      <c r="O52" s="21">
        <f t="shared" si="10"/>
        <v>32</v>
      </c>
      <c r="P52" s="21">
        <f t="shared" si="10"/>
        <v>30</v>
      </c>
      <c r="Q52" s="21">
        <f t="shared" si="10"/>
        <v>30</v>
      </c>
      <c r="R52" s="21">
        <f t="shared" si="10"/>
        <v>33</v>
      </c>
      <c r="S52" s="21">
        <f t="shared" si="10"/>
        <v>39</v>
      </c>
      <c r="T52" s="21">
        <f t="shared" si="10"/>
        <v>43</v>
      </c>
      <c r="U52" s="21">
        <f t="shared" si="10"/>
        <v>47</v>
      </c>
      <c r="V52" s="21">
        <f t="shared" si="10"/>
        <v>51</v>
      </c>
      <c r="W52" s="21">
        <f t="shared" si="10"/>
        <v>52</v>
      </c>
      <c r="X52" s="21">
        <f t="shared" si="10"/>
        <v>50</v>
      </c>
      <c r="Y52" s="21">
        <f t="shared" si="10"/>
        <v>243</v>
      </c>
      <c r="Z52" s="21">
        <f t="shared" si="10"/>
        <v>205</v>
      </c>
      <c r="AA52" s="21">
        <f t="shared" si="10"/>
        <v>171</v>
      </c>
      <c r="AB52" s="21">
        <f t="shared" si="10"/>
        <v>145</v>
      </c>
      <c r="AC52" s="21">
        <f t="shared" si="10"/>
        <v>117</v>
      </c>
      <c r="AD52" s="21">
        <f t="shared" si="10"/>
        <v>90</v>
      </c>
      <c r="AE52" s="21">
        <f t="shared" si="10"/>
        <v>90</v>
      </c>
      <c r="AF52" s="21">
        <f t="shared" si="10"/>
        <v>48</v>
      </c>
      <c r="AG52" s="21">
        <f t="shared" si="10"/>
        <v>50</v>
      </c>
      <c r="AH52" s="21">
        <f t="shared" si="10"/>
        <v>49</v>
      </c>
      <c r="AI52" s="21">
        <f t="shared" si="10"/>
        <v>31</v>
      </c>
      <c r="AJ52" s="21">
        <f t="shared" si="10"/>
        <v>29</v>
      </c>
      <c r="AK52" s="21">
        <f t="shared" si="10"/>
        <v>21</v>
      </c>
      <c r="AL52" s="21">
        <f t="shared" si="10"/>
        <v>43</v>
      </c>
      <c r="AM52" s="21">
        <f t="shared" si="10"/>
        <v>3</v>
      </c>
      <c r="AN52" s="21">
        <f t="shared" si="10"/>
        <v>871</v>
      </c>
      <c r="AO52" s="21">
        <f t="shared" si="10"/>
        <v>74</v>
      </c>
      <c r="AP52" s="21">
        <f t="shared" si="10"/>
        <v>75</v>
      </c>
      <c r="AQ52" s="21">
        <f t="shared" si="10"/>
        <v>369</v>
      </c>
      <c r="AR52" s="29">
        <f t="shared" si="10"/>
        <v>53</v>
      </c>
    </row>
    <row r="53" spans="1:44" x14ac:dyDescent="0.25">
      <c r="A53" s="45">
        <v>301</v>
      </c>
      <c r="B53" s="8" t="s">
        <v>91</v>
      </c>
      <c r="C53" s="9">
        <v>463</v>
      </c>
      <c r="D53" s="30">
        <v>9</v>
      </c>
      <c r="E53" s="30">
        <v>9</v>
      </c>
      <c r="F53" s="30">
        <v>9</v>
      </c>
      <c r="G53" s="4">
        <f t="shared" si="2"/>
        <v>27</v>
      </c>
      <c r="H53" s="30">
        <v>9</v>
      </c>
      <c r="I53" s="30">
        <v>9</v>
      </c>
      <c r="J53" s="30">
        <v>8</v>
      </c>
      <c r="K53" s="30">
        <v>9</v>
      </c>
      <c r="L53" s="30">
        <v>8</v>
      </c>
      <c r="M53" s="30">
        <v>7</v>
      </c>
      <c r="N53" s="30">
        <v>7</v>
      </c>
      <c r="O53" s="30">
        <v>7</v>
      </c>
      <c r="P53" s="30">
        <v>7</v>
      </c>
      <c r="Q53" s="30">
        <v>7</v>
      </c>
      <c r="R53" s="30">
        <v>7</v>
      </c>
      <c r="S53" s="30">
        <v>8</v>
      </c>
      <c r="T53" s="30">
        <v>9</v>
      </c>
      <c r="U53" s="30">
        <v>11</v>
      </c>
      <c r="V53" s="30">
        <v>12</v>
      </c>
      <c r="W53" s="30">
        <v>12</v>
      </c>
      <c r="X53" s="30">
        <v>11</v>
      </c>
      <c r="Y53" s="30">
        <v>54</v>
      </c>
      <c r="Z53" s="30">
        <v>45</v>
      </c>
      <c r="AA53" s="30">
        <v>38</v>
      </c>
      <c r="AB53" s="30">
        <v>33</v>
      </c>
      <c r="AC53" s="30">
        <v>26</v>
      </c>
      <c r="AD53" s="30">
        <v>20</v>
      </c>
      <c r="AE53" s="30">
        <v>20</v>
      </c>
      <c r="AF53" s="30">
        <v>10</v>
      </c>
      <c r="AG53" s="30">
        <v>11</v>
      </c>
      <c r="AH53" s="30">
        <v>10</v>
      </c>
      <c r="AI53" s="30">
        <v>7</v>
      </c>
      <c r="AJ53" s="30">
        <v>7</v>
      </c>
      <c r="AK53" s="30">
        <v>5</v>
      </c>
      <c r="AL53" s="31">
        <v>9</v>
      </c>
      <c r="AM53" s="31">
        <v>1</v>
      </c>
      <c r="AN53" s="31">
        <v>193</v>
      </c>
      <c r="AO53" s="31">
        <v>17</v>
      </c>
      <c r="AP53" s="31">
        <v>16</v>
      </c>
      <c r="AQ53" s="31">
        <v>83</v>
      </c>
      <c r="AR53" s="32">
        <v>12</v>
      </c>
    </row>
    <row r="54" spans="1:44" x14ac:dyDescent="0.25">
      <c r="A54" s="45">
        <v>304</v>
      </c>
      <c r="B54" s="8" t="s">
        <v>92</v>
      </c>
      <c r="C54" s="9">
        <v>590</v>
      </c>
      <c r="D54" s="30">
        <v>12</v>
      </c>
      <c r="E54" s="30">
        <v>12</v>
      </c>
      <c r="F54" s="30">
        <v>12</v>
      </c>
      <c r="G54" s="4">
        <f t="shared" si="2"/>
        <v>36</v>
      </c>
      <c r="H54" s="30">
        <v>12</v>
      </c>
      <c r="I54" s="30">
        <v>11</v>
      </c>
      <c r="J54" s="30">
        <v>11</v>
      </c>
      <c r="K54" s="30">
        <v>10</v>
      </c>
      <c r="L54" s="30">
        <v>10</v>
      </c>
      <c r="M54" s="30">
        <v>10</v>
      </c>
      <c r="N54" s="30">
        <v>9</v>
      </c>
      <c r="O54" s="30">
        <v>9</v>
      </c>
      <c r="P54" s="30">
        <v>8</v>
      </c>
      <c r="Q54" s="30">
        <v>8</v>
      </c>
      <c r="R54" s="30">
        <v>9</v>
      </c>
      <c r="S54" s="30">
        <v>11</v>
      </c>
      <c r="T54" s="30">
        <v>12</v>
      </c>
      <c r="U54" s="30">
        <v>13</v>
      </c>
      <c r="V54" s="30">
        <v>14</v>
      </c>
      <c r="W54" s="30">
        <v>15</v>
      </c>
      <c r="X54" s="30">
        <v>14</v>
      </c>
      <c r="Y54" s="30">
        <v>69</v>
      </c>
      <c r="Z54" s="30">
        <v>58</v>
      </c>
      <c r="AA54" s="30">
        <v>48</v>
      </c>
      <c r="AB54" s="30">
        <v>41</v>
      </c>
      <c r="AC54" s="30">
        <v>33</v>
      </c>
      <c r="AD54" s="30">
        <v>25</v>
      </c>
      <c r="AE54" s="30">
        <v>25</v>
      </c>
      <c r="AF54" s="30">
        <v>14</v>
      </c>
      <c r="AG54" s="30">
        <v>14</v>
      </c>
      <c r="AH54" s="30">
        <v>14</v>
      </c>
      <c r="AI54" s="30">
        <v>9</v>
      </c>
      <c r="AJ54" s="30">
        <v>8</v>
      </c>
      <c r="AK54" s="30">
        <v>6</v>
      </c>
      <c r="AL54" s="31">
        <v>12</v>
      </c>
      <c r="AM54" s="31">
        <v>1</v>
      </c>
      <c r="AN54" s="31">
        <v>247</v>
      </c>
      <c r="AO54" s="31">
        <v>21</v>
      </c>
      <c r="AP54" s="31">
        <v>21</v>
      </c>
      <c r="AQ54" s="31">
        <v>104</v>
      </c>
      <c r="AR54" s="32">
        <v>15</v>
      </c>
    </row>
    <row r="55" spans="1:44" x14ac:dyDescent="0.25">
      <c r="A55" s="45">
        <v>302</v>
      </c>
      <c r="B55" s="8" t="s">
        <v>93</v>
      </c>
      <c r="C55" s="9">
        <v>294</v>
      </c>
      <c r="D55" s="30">
        <v>6</v>
      </c>
      <c r="E55" s="30">
        <v>6</v>
      </c>
      <c r="F55" s="30">
        <v>6</v>
      </c>
      <c r="G55" s="4">
        <f t="shared" si="2"/>
        <v>18</v>
      </c>
      <c r="H55" s="30">
        <v>6</v>
      </c>
      <c r="I55" s="30">
        <v>6</v>
      </c>
      <c r="J55" s="30">
        <v>6</v>
      </c>
      <c r="K55" s="30">
        <v>5</v>
      </c>
      <c r="L55" s="30">
        <v>5</v>
      </c>
      <c r="M55" s="30">
        <v>5</v>
      </c>
      <c r="N55" s="30">
        <v>5</v>
      </c>
      <c r="O55" s="30">
        <v>5</v>
      </c>
      <c r="P55" s="30">
        <v>4</v>
      </c>
      <c r="Q55" s="30">
        <v>4</v>
      </c>
      <c r="R55" s="30">
        <v>5</v>
      </c>
      <c r="S55" s="30">
        <v>6</v>
      </c>
      <c r="T55" s="30">
        <v>6</v>
      </c>
      <c r="U55" s="30">
        <v>7</v>
      </c>
      <c r="V55" s="30">
        <v>7</v>
      </c>
      <c r="W55" s="30">
        <v>7</v>
      </c>
      <c r="X55" s="30">
        <v>7</v>
      </c>
      <c r="Y55" s="30">
        <v>34</v>
      </c>
      <c r="Z55" s="30">
        <v>29</v>
      </c>
      <c r="AA55" s="30">
        <v>24</v>
      </c>
      <c r="AB55" s="30">
        <v>20</v>
      </c>
      <c r="AC55" s="30">
        <v>17</v>
      </c>
      <c r="AD55" s="30">
        <v>13</v>
      </c>
      <c r="AE55" s="30">
        <v>13</v>
      </c>
      <c r="AF55" s="30">
        <v>7</v>
      </c>
      <c r="AG55" s="30">
        <v>7</v>
      </c>
      <c r="AH55" s="30">
        <v>7</v>
      </c>
      <c r="AI55" s="30">
        <v>4</v>
      </c>
      <c r="AJ55" s="30">
        <v>4</v>
      </c>
      <c r="AK55" s="30">
        <v>3</v>
      </c>
      <c r="AL55" s="31">
        <v>6</v>
      </c>
      <c r="AM55" s="31">
        <v>0</v>
      </c>
      <c r="AN55" s="31">
        <v>123</v>
      </c>
      <c r="AO55" s="31">
        <v>10</v>
      </c>
      <c r="AP55" s="31">
        <v>11</v>
      </c>
      <c r="AQ55" s="31">
        <v>52</v>
      </c>
      <c r="AR55" s="32">
        <v>7</v>
      </c>
    </row>
    <row r="56" spans="1:44" x14ac:dyDescent="0.25">
      <c r="A56" s="45">
        <v>303</v>
      </c>
      <c r="B56" s="8" t="s">
        <v>94</v>
      </c>
      <c r="C56" s="9">
        <v>414</v>
      </c>
      <c r="D56" s="30">
        <v>8</v>
      </c>
      <c r="E56" s="30">
        <v>9</v>
      </c>
      <c r="F56" s="30">
        <v>8</v>
      </c>
      <c r="G56" s="4">
        <f t="shared" si="2"/>
        <v>25</v>
      </c>
      <c r="H56" s="30">
        <v>8</v>
      </c>
      <c r="I56" s="30">
        <v>8</v>
      </c>
      <c r="J56" s="30">
        <v>8</v>
      </c>
      <c r="K56" s="30">
        <v>7</v>
      </c>
      <c r="L56" s="30">
        <v>7</v>
      </c>
      <c r="M56" s="30">
        <v>7</v>
      </c>
      <c r="N56" s="30">
        <v>7</v>
      </c>
      <c r="O56" s="30">
        <v>6</v>
      </c>
      <c r="P56" s="30">
        <v>6</v>
      </c>
      <c r="Q56" s="30">
        <v>6</v>
      </c>
      <c r="R56" s="30">
        <v>7</v>
      </c>
      <c r="S56" s="30">
        <v>8</v>
      </c>
      <c r="T56" s="30">
        <v>9</v>
      </c>
      <c r="U56" s="30">
        <v>9</v>
      </c>
      <c r="V56" s="30">
        <v>10</v>
      </c>
      <c r="W56" s="30">
        <v>10</v>
      </c>
      <c r="X56" s="30">
        <v>10</v>
      </c>
      <c r="Y56" s="30">
        <v>48</v>
      </c>
      <c r="Z56" s="30">
        <v>41</v>
      </c>
      <c r="AA56" s="30">
        <v>34</v>
      </c>
      <c r="AB56" s="30">
        <v>29</v>
      </c>
      <c r="AC56" s="30">
        <v>23</v>
      </c>
      <c r="AD56" s="30">
        <v>18</v>
      </c>
      <c r="AE56" s="30">
        <v>18</v>
      </c>
      <c r="AF56" s="30">
        <v>10</v>
      </c>
      <c r="AG56" s="30">
        <v>10</v>
      </c>
      <c r="AH56" s="30">
        <v>10</v>
      </c>
      <c r="AI56" s="30">
        <v>6</v>
      </c>
      <c r="AJ56" s="30">
        <v>6</v>
      </c>
      <c r="AK56" s="30">
        <v>4</v>
      </c>
      <c r="AL56" s="31">
        <v>9</v>
      </c>
      <c r="AM56" s="31">
        <v>1</v>
      </c>
      <c r="AN56" s="31">
        <v>173</v>
      </c>
      <c r="AO56" s="31">
        <v>15</v>
      </c>
      <c r="AP56" s="31">
        <v>15</v>
      </c>
      <c r="AQ56" s="31">
        <v>73</v>
      </c>
      <c r="AR56" s="32">
        <v>11</v>
      </c>
    </row>
    <row r="57" spans="1:44" ht="15.75" thickBot="1" x14ac:dyDescent="0.3">
      <c r="A57" s="46">
        <v>305</v>
      </c>
      <c r="B57" s="22" t="s">
        <v>95</v>
      </c>
      <c r="C57" s="23">
        <v>323</v>
      </c>
      <c r="D57" s="33">
        <v>7</v>
      </c>
      <c r="E57" s="33">
        <v>7</v>
      </c>
      <c r="F57" s="33">
        <v>7</v>
      </c>
      <c r="G57" s="4">
        <f t="shared" si="2"/>
        <v>21</v>
      </c>
      <c r="H57" s="33">
        <v>7</v>
      </c>
      <c r="I57" s="33">
        <v>6</v>
      </c>
      <c r="J57" s="33">
        <v>6</v>
      </c>
      <c r="K57" s="33">
        <v>6</v>
      </c>
      <c r="L57" s="33">
        <v>6</v>
      </c>
      <c r="M57" s="33">
        <v>5</v>
      </c>
      <c r="N57" s="33">
        <v>5</v>
      </c>
      <c r="O57" s="33">
        <v>5</v>
      </c>
      <c r="P57" s="33">
        <v>5</v>
      </c>
      <c r="Q57" s="33">
        <v>5</v>
      </c>
      <c r="R57" s="33">
        <v>5</v>
      </c>
      <c r="S57" s="33">
        <v>6</v>
      </c>
      <c r="T57" s="33">
        <v>7</v>
      </c>
      <c r="U57" s="33">
        <v>7</v>
      </c>
      <c r="V57" s="33">
        <v>8</v>
      </c>
      <c r="W57" s="33">
        <v>8</v>
      </c>
      <c r="X57" s="33">
        <v>8</v>
      </c>
      <c r="Y57" s="33">
        <v>38</v>
      </c>
      <c r="Z57" s="33">
        <v>32</v>
      </c>
      <c r="AA57" s="33">
        <v>27</v>
      </c>
      <c r="AB57" s="33">
        <v>22</v>
      </c>
      <c r="AC57" s="33">
        <v>18</v>
      </c>
      <c r="AD57" s="33">
        <v>14</v>
      </c>
      <c r="AE57" s="33">
        <v>14</v>
      </c>
      <c r="AF57" s="33">
        <v>7</v>
      </c>
      <c r="AG57" s="33">
        <v>8</v>
      </c>
      <c r="AH57" s="33">
        <v>8</v>
      </c>
      <c r="AI57" s="33">
        <v>5</v>
      </c>
      <c r="AJ57" s="33">
        <v>4</v>
      </c>
      <c r="AK57" s="33">
        <v>3</v>
      </c>
      <c r="AL57" s="34">
        <v>7</v>
      </c>
      <c r="AM57" s="34">
        <v>0</v>
      </c>
      <c r="AN57" s="34">
        <v>135</v>
      </c>
      <c r="AO57" s="34">
        <v>11</v>
      </c>
      <c r="AP57" s="34">
        <v>12</v>
      </c>
      <c r="AQ57" s="34">
        <v>57</v>
      </c>
      <c r="AR57" s="35">
        <v>8</v>
      </c>
    </row>
    <row r="58" spans="1:44" x14ac:dyDescent="0.25">
      <c r="A58" s="24" t="s">
        <v>96</v>
      </c>
      <c r="C58" s="37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"/>
      <c r="AM58" s="1"/>
      <c r="AN58" s="1"/>
      <c r="AO58" s="1"/>
      <c r="AP58" s="1"/>
      <c r="AQ58" s="1"/>
      <c r="AR58" s="11"/>
    </row>
    <row r="59" spans="1:44" x14ac:dyDescent="0.25">
      <c r="A59" s="47"/>
      <c r="B59" s="1"/>
      <c r="C59" s="37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"/>
      <c r="AM59" s="1"/>
      <c r="AN59" s="1"/>
      <c r="AO59" s="1"/>
      <c r="AP59" s="1"/>
      <c r="AQ59" s="1"/>
      <c r="AR59" s="11"/>
    </row>
  </sheetData>
  <mergeCells count="46">
    <mergeCell ref="F4:F5"/>
    <mergeCell ref="C1:T1"/>
    <mergeCell ref="AC1:AR1"/>
    <mergeCell ref="C2:T2"/>
    <mergeCell ref="AC2:AR2"/>
    <mergeCell ref="C3:T3"/>
    <mergeCell ref="AC3:AR3"/>
    <mergeCell ref="S4:S5"/>
    <mergeCell ref="H4:H5"/>
    <mergeCell ref="I4:I5"/>
    <mergeCell ref="J4:J5"/>
    <mergeCell ref="K4:K5"/>
    <mergeCell ref="L4:L5"/>
    <mergeCell ref="M4:M5"/>
    <mergeCell ref="N4:N5"/>
    <mergeCell ref="O4:O5"/>
    <mergeCell ref="A4:A5"/>
    <mergeCell ref="B4:B5"/>
    <mergeCell ref="C4:C5"/>
    <mergeCell ref="D4:D5"/>
    <mergeCell ref="E4:E5"/>
    <mergeCell ref="P4:P5"/>
    <mergeCell ref="Q4:Q5"/>
    <mergeCell ref="R4:R5"/>
    <mergeCell ref="AE4:AE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L4:AL5"/>
    <mergeCell ref="AM4:AM5"/>
    <mergeCell ref="AN4:AN5"/>
    <mergeCell ref="AO4:AR4"/>
    <mergeCell ref="AF4:AF5"/>
    <mergeCell ref="AG4:AG5"/>
    <mergeCell ref="AH4:AH5"/>
    <mergeCell ref="AI4:AI5"/>
    <mergeCell ref="AJ4:AJ5"/>
    <mergeCell ref="AK4:AK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workbookViewId="0">
      <selection activeCell="S3" sqref="S3"/>
    </sheetView>
  </sheetViews>
  <sheetFormatPr baseColWidth="10" defaultRowHeight="15" x14ac:dyDescent="0.25"/>
  <cols>
    <col min="1" max="1" width="1" style="36" customWidth="1"/>
    <col min="2" max="2" width="20.28515625" customWidth="1"/>
    <col min="3" max="3" width="7.85546875" style="36" customWidth="1"/>
    <col min="4" max="4" width="6.85546875" hidden="1" customWidth="1"/>
    <col min="5" max="5" width="7.7109375" customWidth="1"/>
    <col min="6" max="6" width="7.140625" customWidth="1"/>
    <col min="7" max="8" width="7.7109375" customWidth="1"/>
    <col min="9" max="9" width="6.85546875" customWidth="1"/>
    <col min="10" max="10" width="7.7109375" customWidth="1"/>
    <col min="11" max="11" width="5.7109375" customWidth="1"/>
    <col min="12" max="12" width="7.7109375" customWidth="1"/>
    <col min="13" max="13" width="6.42578125" customWidth="1"/>
    <col min="14" max="14" width="6.28515625" customWidth="1"/>
    <col min="15" max="16" width="7.7109375" customWidth="1"/>
  </cols>
  <sheetData>
    <row r="1" spans="1:16" ht="15.75" x14ac:dyDescent="0.25">
      <c r="B1" s="38"/>
      <c r="C1" s="82" t="s">
        <v>97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18" x14ac:dyDescent="0.25">
      <c r="A2" s="40"/>
      <c r="B2" s="39"/>
      <c r="C2" s="83" t="s">
        <v>101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6" ht="15.75" thickBot="1" x14ac:dyDescent="0.3">
      <c r="A3" s="40" t="s">
        <v>100</v>
      </c>
      <c r="B3" s="41"/>
      <c r="C3" s="84" t="s">
        <v>123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ht="15" customHeight="1" x14ac:dyDescent="0.25">
      <c r="A4" s="91" t="s">
        <v>0</v>
      </c>
      <c r="B4" s="93" t="s">
        <v>1</v>
      </c>
      <c r="C4" s="93" t="s">
        <v>2</v>
      </c>
      <c r="D4" s="93" t="s">
        <v>124</v>
      </c>
      <c r="E4" s="98" t="s">
        <v>125</v>
      </c>
      <c r="F4" s="98" t="s">
        <v>126</v>
      </c>
      <c r="G4" s="98" t="s">
        <v>127</v>
      </c>
      <c r="H4" s="98" t="s">
        <v>128</v>
      </c>
      <c r="I4" s="98" t="s">
        <v>129</v>
      </c>
      <c r="J4" s="85" t="s">
        <v>36</v>
      </c>
      <c r="K4" s="87" t="s">
        <v>37</v>
      </c>
      <c r="L4" s="89" t="s">
        <v>38</v>
      </c>
      <c r="M4" s="79" t="s">
        <v>39</v>
      </c>
      <c r="N4" s="80"/>
      <c r="O4" s="80"/>
      <c r="P4" s="81"/>
    </row>
    <row r="5" spans="1:16" ht="24" customHeight="1" x14ac:dyDescent="0.25">
      <c r="A5" s="92"/>
      <c r="B5" s="94"/>
      <c r="C5" s="97"/>
      <c r="D5" s="94"/>
      <c r="E5" s="94"/>
      <c r="F5" s="94"/>
      <c r="G5" s="94"/>
      <c r="H5" s="94"/>
      <c r="I5" s="94"/>
      <c r="J5" s="86"/>
      <c r="K5" s="88"/>
      <c r="L5" s="90"/>
      <c r="M5" s="43" t="s">
        <v>40</v>
      </c>
      <c r="N5" s="43" t="s">
        <v>41</v>
      </c>
      <c r="O5" s="43" t="s">
        <v>42</v>
      </c>
      <c r="P5" s="42" t="s">
        <v>43</v>
      </c>
    </row>
    <row r="6" spans="1:16" s="36" customFormat="1" x14ac:dyDescent="0.25">
      <c r="A6" s="2">
        <v>210500</v>
      </c>
      <c r="B6" s="3" t="s">
        <v>44</v>
      </c>
      <c r="C6" s="4">
        <f t="shared" ref="C6:P6" si="0">SUM(C7,C32,C41)</f>
        <v>84865</v>
      </c>
      <c r="D6" s="4">
        <f t="shared" si="0"/>
        <v>84865</v>
      </c>
      <c r="E6" s="4">
        <f t="shared" si="0"/>
        <v>20439</v>
      </c>
      <c r="F6" s="4">
        <f t="shared" si="0"/>
        <v>10292</v>
      </c>
      <c r="G6" s="4">
        <f t="shared" si="0"/>
        <v>17886</v>
      </c>
      <c r="H6" s="4">
        <f t="shared" si="0"/>
        <v>26357</v>
      </c>
      <c r="I6" s="4">
        <f t="shared" si="0"/>
        <v>9891</v>
      </c>
      <c r="J6" s="4">
        <f t="shared" si="0"/>
        <v>1464</v>
      </c>
      <c r="K6" s="4">
        <f t="shared" si="0"/>
        <v>110</v>
      </c>
      <c r="L6" s="4">
        <f t="shared" si="0"/>
        <v>41758</v>
      </c>
      <c r="M6" s="4">
        <f t="shared" si="0"/>
        <v>4236</v>
      </c>
      <c r="N6" s="4">
        <f t="shared" si="0"/>
        <v>3989</v>
      </c>
      <c r="O6" s="4">
        <f t="shared" si="0"/>
        <v>16550</v>
      </c>
      <c r="P6" s="25">
        <f t="shared" si="0"/>
        <v>1815</v>
      </c>
    </row>
    <row r="7" spans="1:16" s="36" customFormat="1" x14ac:dyDescent="0.25">
      <c r="A7" s="5">
        <v>210501</v>
      </c>
      <c r="B7" s="6" t="s">
        <v>45</v>
      </c>
      <c r="C7" s="7">
        <f t="shared" ref="C7:P7" si="1">SUM(C8,C9,C15,C22)</f>
        <v>57366</v>
      </c>
      <c r="D7" s="7">
        <f t="shared" si="1"/>
        <v>57366</v>
      </c>
      <c r="E7" s="7">
        <f t="shared" si="1"/>
        <v>14210</v>
      </c>
      <c r="F7" s="7">
        <f t="shared" si="1"/>
        <v>7230</v>
      </c>
      <c r="G7" s="7">
        <f t="shared" si="1"/>
        <v>12265</v>
      </c>
      <c r="H7" s="7">
        <f t="shared" si="1"/>
        <v>17890</v>
      </c>
      <c r="I7" s="7">
        <f t="shared" si="1"/>
        <v>5771</v>
      </c>
      <c r="J7" s="7">
        <f t="shared" si="1"/>
        <v>943</v>
      </c>
      <c r="K7" s="7">
        <f t="shared" si="1"/>
        <v>71</v>
      </c>
      <c r="L7" s="7">
        <f t="shared" si="1"/>
        <v>28275</v>
      </c>
      <c r="M7" s="7">
        <f t="shared" si="1"/>
        <v>2986</v>
      </c>
      <c r="N7" s="7">
        <f t="shared" si="1"/>
        <v>2816</v>
      </c>
      <c r="O7" s="7">
        <f t="shared" si="1"/>
        <v>11461</v>
      </c>
      <c r="P7" s="26">
        <f t="shared" si="1"/>
        <v>1169</v>
      </c>
    </row>
    <row r="8" spans="1:16" x14ac:dyDescent="0.25">
      <c r="A8" s="44">
        <v>101</v>
      </c>
      <c r="B8" s="8" t="s">
        <v>46</v>
      </c>
      <c r="C8" s="9">
        <v>29659</v>
      </c>
      <c r="D8" s="30">
        <f>SUM(E8:I8)</f>
        <v>29651</v>
      </c>
      <c r="E8" s="30">
        <v>7341</v>
      </c>
      <c r="F8" s="30">
        <v>3741</v>
      </c>
      <c r="G8" s="30">
        <v>6344</v>
      </c>
      <c r="H8" s="30">
        <v>9248</v>
      </c>
      <c r="I8" s="30">
        <v>2977</v>
      </c>
      <c r="J8" s="31">
        <v>489</v>
      </c>
      <c r="K8" s="31">
        <v>35</v>
      </c>
      <c r="L8" s="31">
        <v>14619</v>
      </c>
      <c r="M8" s="31">
        <v>1542</v>
      </c>
      <c r="N8" s="31">
        <v>1454</v>
      </c>
      <c r="O8" s="31">
        <v>5925</v>
      </c>
      <c r="P8" s="32">
        <v>603</v>
      </c>
    </row>
    <row r="9" spans="1:16" s="36" customFormat="1" x14ac:dyDescent="0.25">
      <c r="A9" s="12">
        <v>210501</v>
      </c>
      <c r="B9" s="13" t="s">
        <v>47</v>
      </c>
      <c r="C9" s="14">
        <f t="shared" ref="C9:P9" si="2">SUM(C10:C14)</f>
        <v>4698</v>
      </c>
      <c r="D9" s="14">
        <f t="shared" si="2"/>
        <v>4707</v>
      </c>
      <c r="E9" s="14">
        <v>1167</v>
      </c>
      <c r="F9" s="14">
        <v>592</v>
      </c>
      <c r="G9" s="14">
        <v>1005</v>
      </c>
      <c r="H9" s="14">
        <v>1467</v>
      </c>
      <c r="I9" s="14">
        <v>476</v>
      </c>
      <c r="J9" s="14">
        <f t="shared" si="2"/>
        <v>77</v>
      </c>
      <c r="K9" s="14">
        <f t="shared" si="2"/>
        <v>6</v>
      </c>
      <c r="L9" s="14">
        <f t="shared" si="2"/>
        <v>2315</v>
      </c>
      <c r="M9" s="14">
        <f t="shared" si="2"/>
        <v>245</v>
      </c>
      <c r="N9" s="14">
        <f t="shared" si="2"/>
        <v>230</v>
      </c>
      <c r="O9" s="14">
        <f t="shared" si="2"/>
        <v>938</v>
      </c>
      <c r="P9" s="27">
        <f t="shared" si="2"/>
        <v>96</v>
      </c>
    </row>
    <row r="10" spans="1:16" x14ac:dyDescent="0.25">
      <c r="A10" s="45">
        <v>309</v>
      </c>
      <c r="B10" s="8" t="s">
        <v>48</v>
      </c>
      <c r="C10" s="9">
        <v>1267</v>
      </c>
      <c r="D10" s="30">
        <f>SUM(E10:I10)</f>
        <v>1268</v>
      </c>
      <c r="E10" s="30">
        <v>314</v>
      </c>
      <c r="F10" s="30">
        <v>160</v>
      </c>
      <c r="G10" s="30">
        <v>271</v>
      </c>
      <c r="H10" s="30">
        <v>395</v>
      </c>
      <c r="I10" s="30">
        <v>128</v>
      </c>
      <c r="J10" s="31">
        <v>21</v>
      </c>
      <c r="K10" s="31">
        <v>2</v>
      </c>
      <c r="L10" s="31">
        <v>624</v>
      </c>
      <c r="M10" s="31">
        <v>66</v>
      </c>
      <c r="N10" s="31">
        <v>62</v>
      </c>
      <c r="O10" s="31">
        <v>253</v>
      </c>
      <c r="P10" s="32">
        <v>26</v>
      </c>
    </row>
    <row r="11" spans="1:16" x14ac:dyDescent="0.25">
      <c r="A11" s="45">
        <v>301</v>
      </c>
      <c r="B11" s="8" t="s">
        <v>49</v>
      </c>
      <c r="C11" s="9">
        <v>1108</v>
      </c>
      <c r="D11" s="30">
        <f>SUM(E11:I11)</f>
        <v>1109</v>
      </c>
      <c r="E11" s="30">
        <v>275</v>
      </c>
      <c r="F11" s="30">
        <v>139</v>
      </c>
      <c r="G11" s="30">
        <v>237</v>
      </c>
      <c r="H11" s="30">
        <v>346</v>
      </c>
      <c r="I11" s="30">
        <v>112</v>
      </c>
      <c r="J11" s="31">
        <v>18</v>
      </c>
      <c r="K11" s="31">
        <v>1</v>
      </c>
      <c r="L11" s="31">
        <v>546</v>
      </c>
      <c r="M11" s="31">
        <v>58</v>
      </c>
      <c r="N11" s="31">
        <v>54</v>
      </c>
      <c r="O11" s="31">
        <v>221</v>
      </c>
      <c r="P11" s="32">
        <v>23</v>
      </c>
    </row>
    <row r="12" spans="1:16" x14ac:dyDescent="0.25">
      <c r="A12" s="45">
        <v>306</v>
      </c>
      <c r="B12" s="8" t="s">
        <v>50</v>
      </c>
      <c r="C12" s="9">
        <v>992</v>
      </c>
      <c r="D12" s="30">
        <f>SUM(E12:I12)</f>
        <v>993</v>
      </c>
      <c r="E12" s="30">
        <v>246</v>
      </c>
      <c r="F12" s="30">
        <v>125</v>
      </c>
      <c r="G12" s="30">
        <v>212</v>
      </c>
      <c r="H12" s="30">
        <v>310</v>
      </c>
      <c r="I12" s="30">
        <v>100</v>
      </c>
      <c r="J12" s="31">
        <v>16</v>
      </c>
      <c r="K12" s="31">
        <v>1</v>
      </c>
      <c r="L12" s="31">
        <v>489</v>
      </c>
      <c r="M12" s="31">
        <v>52</v>
      </c>
      <c r="N12" s="31">
        <v>49</v>
      </c>
      <c r="O12" s="31">
        <v>198</v>
      </c>
      <c r="P12" s="32">
        <v>20</v>
      </c>
    </row>
    <row r="13" spans="1:16" x14ac:dyDescent="0.25">
      <c r="A13" s="45">
        <v>305</v>
      </c>
      <c r="B13" s="8" t="s">
        <v>51</v>
      </c>
      <c r="C13" s="9">
        <v>672</v>
      </c>
      <c r="D13" s="30">
        <f>SUM(E13:I13)</f>
        <v>674</v>
      </c>
      <c r="E13" s="30">
        <v>168</v>
      </c>
      <c r="F13" s="30">
        <v>84</v>
      </c>
      <c r="G13" s="30">
        <v>144</v>
      </c>
      <c r="H13" s="30">
        <v>210</v>
      </c>
      <c r="I13" s="30">
        <v>68</v>
      </c>
      <c r="J13" s="31">
        <v>11</v>
      </c>
      <c r="K13" s="31">
        <v>1</v>
      </c>
      <c r="L13" s="31">
        <v>331</v>
      </c>
      <c r="M13" s="31">
        <v>35</v>
      </c>
      <c r="N13" s="31">
        <v>33</v>
      </c>
      <c r="O13" s="31">
        <v>134</v>
      </c>
      <c r="P13" s="32">
        <v>14</v>
      </c>
    </row>
    <row r="14" spans="1:16" x14ac:dyDescent="0.25">
      <c r="A14" s="45">
        <v>310</v>
      </c>
      <c r="B14" s="8" t="s">
        <v>52</v>
      </c>
      <c r="C14" s="9">
        <v>659</v>
      </c>
      <c r="D14" s="30">
        <f>SUM(E14:I14)</f>
        <v>663</v>
      </c>
      <c r="E14" s="30">
        <v>164</v>
      </c>
      <c r="F14" s="30">
        <v>84</v>
      </c>
      <c r="G14" s="30">
        <v>141</v>
      </c>
      <c r="H14" s="30">
        <v>206</v>
      </c>
      <c r="I14" s="30">
        <v>68</v>
      </c>
      <c r="J14" s="31">
        <v>11</v>
      </c>
      <c r="K14" s="31">
        <v>1</v>
      </c>
      <c r="L14" s="31">
        <v>325</v>
      </c>
      <c r="M14" s="31">
        <v>34</v>
      </c>
      <c r="N14" s="31">
        <v>32</v>
      </c>
      <c r="O14" s="31">
        <v>132</v>
      </c>
      <c r="P14" s="32">
        <v>13</v>
      </c>
    </row>
    <row r="15" spans="1:16" s="36" customFormat="1" x14ac:dyDescent="0.25">
      <c r="A15" s="12">
        <v>210501</v>
      </c>
      <c r="B15" s="13" t="s">
        <v>53</v>
      </c>
      <c r="C15" s="14">
        <f t="shared" ref="C15:P15" si="3">SUM(C16:C21)</f>
        <v>10017</v>
      </c>
      <c r="D15" s="14">
        <f t="shared" si="3"/>
        <v>10014</v>
      </c>
      <c r="E15" s="14">
        <v>2483</v>
      </c>
      <c r="F15" s="14">
        <v>1260</v>
      </c>
      <c r="G15" s="14">
        <v>2140</v>
      </c>
      <c r="H15" s="14">
        <v>3124</v>
      </c>
      <c r="I15" s="14">
        <v>1007</v>
      </c>
      <c r="J15" s="14">
        <f t="shared" si="3"/>
        <v>165</v>
      </c>
      <c r="K15" s="14">
        <f t="shared" si="3"/>
        <v>13</v>
      </c>
      <c r="L15" s="14">
        <f t="shared" si="3"/>
        <v>4937</v>
      </c>
      <c r="M15" s="14">
        <f t="shared" si="3"/>
        <v>522</v>
      </c>
      <c r="N15" s="14">
        <f t="shared" si="3"/>
        <v>492</v>
      </c>
      <c r="O15" s="14">
        <f t="shared" si="3"/>
        <v>2001</v>
      </c>
      <c r="P15" s="27">
        <f t="shared" si="3"/>
        <v>205</v>
      </c>
    </row>
    <row r="16" spans="1:16" x14ac:dyDescent="0.25">
      <c r="A16" s="45">
        <v>201</v>
      </c>
      <c r="B16" s="8" t="s">
        <v>54</v>
      </c>
      <c r="C16" s="9">
        <v>3082</v>
      </c>
      <c r="D16" s="30">
        <f t="shared" ref="D16:D21" si="4">SUM(E16:I16)</f>
        <v>3081</v>
      </c>
      <c r="E16" s="30">
        <v>764</v>
      </c>
      <c r="F16" s="30">
        <v>388</v>
      </c>
      <c r="G16" s="30">
        <v>658</v>
      </c>
      <c r="H16" s="30">
        <v>962</v>
      </c>
      <c r="I16" s="30">
        <v>309</v>
      </c>
      <c r="J16" s="31">
        <v>51</v>
      </c>
      <c r="K16" s="31">
        <v>4</v>
      </c>
      <c r="L16" s="31">
        <v>1519</v>
      </c>
      <c r="M16" s="31">
        <v>160</v>
      </c>
      <c r="N16" s="31">
        <v>151</v>
      </c>
      <c r="O16" s="31">
        <v>616</v>
      </c>
      <c r="P16" s="32">
        <v>63</v>
      </c>
    </row>
    <row r="17" spans="1:16" x14ac:dyDescent="0.25">
      <c r="A17" s="45">
        <v>315</v>
      </c>
      <c r="B17" s="8" t="s">
        <v>55</v>
      </c>
      <c r="C17" s="9">
        <v>1092</v>
      </c>
      <c r="D17" s="30">
        <f t="shared" si="4"/>
        <v>1090</v>
      </c>
      <c r="E17" s="30">
        <v>271</v>
      </c>
      <c r="F17" s="30">
        <v>137</v>
      </c>
      <c r="G17" s="30">
        <v>233</v>
      </c>
      <c r="H17" s="30">
        <v>340</v>
      </c>
      <c r="I17" s="30">
        <v>109</v>
      </c>
      <c r="J17" s="31">
        <v>18</v>
      </c>
      <c r="K17" s="31">
        <v>1</v>
      </c>
      <c r="L17" s="31">
        <v>538</v>
      </c>
      <c r="M17" s="31">
        <v>57</v>
      </c>
      <c r="N17" s="31">
        <v>54</v>
      </c>
      <c r="O17" s="31">
        <v>218</v>
      </c>
      <c r="P17" s="32">
        <v>22</v>
      </c>
    </row>
    <row r="18" spans="1:16" x14ac:dyDescent="0.25">
      <c r="A18" s="45">
        <v>312</v>
      </c>
      <c r="B18" s="8" t="s">
        <v>56</v>
      </c>
      <c r="C18" s="9">
        <v>1522</v>
      </c>
      <c r="D18" s="30">
        <f t="shared" si="4"/>
        <v>1523</v>
      </c>
      <c r="E18" s="30">
        <v>378</v>
      </c>
      <c r="F18" s="30">
        <v>191</v>
      </c>
      <c r="G18" s="30">
        <v>325</v>
      </c>
      <c r="H18" s="30">
        <v>476</v>
      </c>
      <c r="I18" s="30">
        <v>153</v>
      </c>
      <c r="J18" s="31">
        <v>25</v>
      </c>
      <c r="K18" s="31">
        <v>2</v>
      </c>
      <c r="L18" s="31">
        <v>750</v>
      </c>
      <c r="M18" s="31">
        <v>79</v>
      </c>
      <c r="N18" s="31">
        <v>75</v>
      </c>
      <c r="O18" s="31">
        <v>304</v>
      </c>
      <c r="P18" s="32">
        <v>31</v>
      </c>
    </row>
    <row r="19" spans="1:16" x14ac:dyDescent="0.25">
      <c r="A19" s="45">
        <v>314</v>
      </c>
      <c r="B19" s="8" t="s">
        <v>57</v>
      </c>
      <c r="C19" s="9">
        <v>2087</v>
      </c>
      <c r="D19" s="30">
        <f t="shared" si="4"/>
        <v>2086</v>
      </c>
      <c r="E19" s="30">
        <v>517</v>
      </c>
      <c r="F19" s="30">
        <v>262</v>
      </c>
      <c r="G19" s="30">
        <v>446</v>
      </c>
      <c r="H19" s="30">
        <v>650</v>
      </c>
      <c r="I19" s="30">
        <v>211</v>
      </c>
      <c r="J19" s="31">
        <v>34</v>
      </c>
      <c r="K19" s="31">
        <v>3</v>
      </c>
      <c r="L19" s="31">
        <v>1029</v>
      </c>
      <c r="M19" s="31">
        <v>109</v>
      </c>
      <c r="N19" s="31">
        <v>102</v>
      </c>
      <c r="O19" s="31">
        <v>417</v>
      </c>
      <c r="P19" s="32">
        <v>43</v>
      </c>
    </row>
    <row r="20" spans="1:16" x14ac:dyDescent="0.25">
      <c r="A20" s="45">
        <v>313</v>
      </c>
      <c r="B20" s="8" t="s">
        <v>58</v>
      </c>
      <c r="C20" s="9">
        <v>972</v>
      </c>
      <c r="D20" s="30">
        <f t="shared" si="4"/>
        <v>973</v>
      </c>
      <c r="E20" s="30">
        <v>242</v>
      </c>
      <c r="F20" s="30">
        <v>123</v>
      </c>
      <c r="G20" s="30">
        <v>208</v>
      </c>
      <c r="H20" s="30">
        <v>303</v>
      </c>
      <c r="I20" s="30">
        <v>97</v>
      </c>
      <c r="J20" s="31">
        <v>16</v>
      </c>
      <c r="K20" s="31">
        <v>1</v>
      </c>
      <c r="L20" s="31">
        <v>479</v>
      </c>
      <c r="M20" s="31">
        <v>51</v>
      </c>
      <c r="N20" s="31">
        <v>48</v>
      </c>
      <c r="O20" s="31">
        <v>194</v>
      </c>
      <c r="P20" s="32">
        <v>20</v>
      </c>
    </row>
    <row r="21" spans="1:16" x14ac:dyDescent="0.25">
      <c r="A21" s="45">
        <v>318</v>
      </c>
      <c r="B21" s="8" t="s">
        <v>59</v>
      </c>
      <c r="C21" s="9">
        <v>1262</v>
      </c>
      <c r="D21" s="30">
        <f t="shared" si="4"/>
        <v>1261</v>
      </c>
      <c r="E21" s="30">
        <v>311</v>
      </c>
      <c r="F21" s="30">
        <v>159</v>
      </c>
      <c r="G21" s="30">
        <v>270</v>
      </c>
      <c r="H21" s="30">
        <v>393</v>
      </c>
      <c r="I21" s="30">
        <v>128</v>
      </c>
      <c r="J21" s="31">
        <v>21</v>
      </c>
      <c r="K21" s="31">
        <v>2</v>
      </c>
      <c r="L21" s="31">
        <v>622</v>
      </c>
      <c r="M21" s="31">
        <v>66</v>
      </c>
      <c r="N21" s="31">
        <v>62</v>
      </c>
      <c r="O21" s="31">
        <v>252</v>
      </c>
      <c r="P21" s="32">
        <v>26</v>
      </c>
    </row>
    <row r="22" spans="1:16" s="36" customFormat="1" x14ac:dyDescent="0.25">
      <c r="A22" s="12">
        <v>210501</v>
      </c>
      <c r="B22" s="13" t="s">
        <v>60</v>
      </c>
      <c r="C22" s="14">
        <f>SUM(C23:C31)</f>
        <v>12992</v>
      </c>
      <c r="D22" s="14">
        <f>SUM(D23:D31)</f>
        <v>12994</v>
      </c>
      <c r="E22" s="14">
        <v>3219</v>
      </c>
      <c r="F22" s="14">
        <v>1637</v>
      </c>
      <c r="G22" s="14">
        <v>2776</v>
      </c>
      <c r="H22" s="14">
        <v>4051</v>
      </c>
      <c r="I22" s="14">
        <v>1311</v>
      </c>
      <c r="J22" s="14">
        <f t="shared" ref="J22:P22" si="5">SUM(J23:J31)</f>
        <v>212</v>
      </c>
      <c r="K22" s="14">
        <f t="shared" si="5"/>
        <v>17</v>
      </c>
      <c r="L22" s="14">
        <f t="shared" si="5"/>
        <v>6404</v>
      </c>
      <c r="M22" s="14">
        <f t="shared" si="5"/>
        <v>677</v>
      </c>
      <c r="N22" s="14">
        <f t="shared" si="5"/>
        <v>640</v>
      </c>
      <c r="O22" s="14">
        <f t="shared" si="5"/>
        <v>2597</v>
      </c>
      <c r="P22" s="27">
        <f t="shared" si="5"/>
        <v>265</v>
      </c>
    </row>
    <row r="23" spans="1:16" x14ac:dyDescent="0.25">
      <c r="A23" s="45">
        <v>303</v>
      </c>
      <c r="B23" s="8" t="s">
        <v>61</v>
      </c>
      <c r="C23" s="9">
        <v>2057</v>
      </c>
      <c r="D23" s="30">
        <f t="shared" ref="D23:D31" si="6">SUM(E23:I23)</f>
        <v>2057</v>
      </c>
      <c r="E23" s="30">
        <v>510</v>
      </c>
      <c r="F23" s="30">
        <v>259</v>
      </c>
      <c r="G23" s="30">
        <v>440</v>
      </c>
      <c r="H23" s="30">
        <v>641</v>
      </c>
      <c r="I23" s="30">
        <v>207</v>
      </c>
      <c r="J23" s="31">
        <v>34</v>
      </c>
      <c r="K23" s="31">
        <v>3</v>
      </c>
      <c r="L23" s="31">
        <v>1014</v>
      </c>
      <c r="M23" s="31">
        <v>107</v>
      </c>
      <c r="N23" s="31">
        <v>101</v>
      </c>
      <c r="O23" s="31">
        <v>411</v>
      </c>
      <c r="P23" s="32">
        <v>42</v>
      </c>
    </row>
    <row r="24" spans="1:16" x14ac:dyDescent="0.25">
      <c r="A24" s="45">
        <v>304</v>
      </c>
      <c r="B24" s="8" t="s">
        <v>62</v>
      </c>
      <c r="C24" s="9">
        <v>1892</v>
      </c>
      <c r="D24" s="30">
        <f t="shared" si="6"/>
        <v>1892</v>
      </c>
      <c r="E24" s="30">
        <v>469</v>
      </c>
      <c r="F24" s="30">
        <v>238</v>
      </c>
      <c r="G24" s="30">
        <v>405</v>
      </c>
      <c r="H24" s="30">
        <v>590</v>
      </c>
      <c r="I24" s="30">
        <v>190</v>
      </c>
      <c r="J24" s="31">
        <v>31</v>
      </c>
      <c r="K24" s="31">
        <v>2</v>
      </c>
      <c r="L24" s="31">
        <v>933</v>
      </c>
      <c r="M24" s="31">
        <v>98</v>
      </c>
      <c r="N24" s="31">
        <v>93</v>
      </c>
      <c r="O24" s="31">
        <v>378</v>
      </c>
      <c r="P24" s="32">
        <v>39</v>
      </c>
    </row>
    <row r="25" spans="1:16" x14ac:dyDescent="0.25">
      <c r="A25" s="45">
        <v>316</v>
      </c>
      <c r="B25" s="8" t="s">
        <v>63</v>
      </c>
      <c r="C25" s="9">
        <v>2027</v>
      </c>
      <c r="D25" s="30">
        <f t="shared" si="6"/>
        <v>2028</v>
      </c>
      <c r="E25" s="30">
        <v>503</v>
      </c>
      <c r="F25" s="30">
        <v>256</v>
      </c>
      <c r="G25" s="30">
        <v>432</v>
      </c>
      <c r="H25" s="30">
        <v>632</v>
      </c>
      <c r="I25" s="30">
        <v>205</v>
      </c>
      <c r="J25" s="31">
        <v>33</v>
      </c>
      <c r="K25" s="31">
        <v>3</v>
      </c>
      <c r="L25" s="31">
        <v>999</v>
      </c>
      <c r="M25" s="31">
        <v>106</v>
      </c>
      <c r="N25" s="31">
        <v>100</v>
      </c>
      <c r="O25" s="31">
        <v>405</v>
      </c>
      <c r="P25" s="32">
        <v>41</v>
      </c>
    </row>
    <row r="26" spans="1:16" x14ac:dyDescent="0.25">
      <c r="A26" s="45">
        <v>307</v>
      </c>
      <c r="B26" s="8" t="s">
        <v>64</v>
      </c>
      <c r="C26" s="9">
        <v>2335</v>
      </c>
      <c r="D26" s="30">
        <f t="shared" si="6"/>
        <v>2335</v>
      </c>
      <c r="E26" s="30">
        <v>579</v>
      </c>
      <c r="F26" s="30">
        <v>294</v>
      </c>
      <c r="G26" s="30">
        <v>499</v>
      </c>
      <c r="H26" s="30">
        <v>728</v>
      </c>
      <c r="I26" s="30">
        <v>235</v>
      </c>
      <c r="J26" s="31">
        <v>38</v>
      </c>
      <c r="K26" s="31">
        <v>3</v>
      </c>
      <c r="L26" s="31">
        <v>1151</v>
      </c>
      <c r="M26" s="31">
        <v>122</v>
      </c>
      <c r="N26" s="31">
        <v>115</v>
      </c>
      <c r="O26" s="31">
        <v>467</v>
      </c>
      <c r="P26" s="32">
        <v>48</v>
      </c>
    </row>
    <row r="27" spans="1:16" x14ac:dyDescent="0.25">
      <c r="A27" s="45">
        <v>311</v>
      </c>
      <c r="B27" s="8" t="s">
        <v>65</v>
      </c>
      <c r="C27" s="9">
        <v>995</v>
      </c>
      <c r="D27" s="30">
        <f t="shared" si="6"/>
        <v>995</v>
      </c>
      <c r="E27" s="30">
        <v>246</v>
      </c>
      <c r="F27" s="30">
        <v>125</v>
      </c>
      <c r="G27" s="30">
        <v>213</v>
      </c>
      <c r="H27" s="30">
        <v>310</v>
      </c>
      <c r="I27" s="30">
        <v>101</v>
      </c>
      <c r="J27" s="31">
        <v>16</v>
      </c>
      <c r="K27" s="31">
        <v>1</v>
      </c>
      <c r="L27" s="31">
        <v>490</v>
      </c>
      <c r="M27" s="31">
        <v>52</v>
      </c>
      <c r="N27" s="31">
        <v>49</v>
      </c>
      <c r="O27" s="31">
        <v>199</v>
      </c>
      <c r="P27" s="32">
        <v>20</v>
      </c>
    </row>
    <row r="28" spans="1:16" x14ac:dyDescent="0.25">
      <c r="A28" s="45">
        <v>308</v>
      </c>
      <c r="B28" s="8" t="s">
        <v>66</v>
      </c>
      <c r="C28" s="9">
        <v>1359</v>
      </c>
      <c r="D28" s="30">
        <f t="shared" si="6"/>
        <v>1359</v>
      </c>
      <c r="E28" s="30">
        <v>335</v>
      </c>
      <c r="F28" s="30">
        <v>172</v>
      </c>
      <c r="G28" s="30">
        <v>291</v>
      </c>
      <c r="H28" s="30">
        <v>424</v>
      </c>
      <c r="I28" s="30">
        <v>137</v>
      </c>
      <c r="J28" s="31">
        <v>22</v>
      </c>
      <c r="K28" s="31">
        <v>2</v>
      </c>
      <c r="L28" s="31">
        <v>670</v>
      </c>
      <c r="M28" s="31">
        <v>71</v>
      </c>
      <c r="N28" s="31">
        <v>67</v>
      </c>
      <c r="O28" s="31">
        <v>272</v>
      </c>
      <c r="P28" s="32">
        <v>28</v>
      </c>
    </row>
    <row r="29" spans="1:16" x14ac:dyDescent="0.25">
      <c r="A29" s="45">
        <v>302</v>
      </c>
      <c r="B29" s="8" t="s">
        <v>67</v>
      </c>
      <c r="C29" s="9">
        <v>797</v>
      </c>
      <c r="D29" s="30">
        <f t="shared" si="6"/>
        <v>797</v>
      </c>
      <c r="E29" s="30">
        <v>197</v>
      </c>
      <c r="F29" s="30">
        <v>101</v>
      </c>
      <c r="G29" s="30">
        <v>170</v>
      </c>
      <c r="H29" s="30">
        <v>248</v>
      </c>
      <c r="I29" s="30">
        <v>81</v>
      </c>
      <c r="J29" s="31">
        <v>13</v>
      </c>
      <c r="K29" s="31">
        <v>1</v>
      </c>
      <c r="L29" s="31">
        <v>393</v>
      </c>
      <c r="M29" s="31">
        <v>41</v>
      </c>
      <c r="N29" s="31">
        <v>39</v>
      </c>
      <c r="O29" s="31">
        <v>159</v>
      </c>
      <c r="P29" s="32">
        <v>16</v>
      </c>
    </row>
    <row r="30" spans="1:16" x14ac:dyDescent="0.25">
      <c r="A30" s="45">
        <v>317</v>
      </c>
      <c r="B30" s="8" t="s">
        <v>68</v>
      </c>
      <c r="C30" s="9">
        <v>725</v>
      </c>
      <c r="D30" s="30">
        <f t="shared" si="6"/>
        <v>726</v>
      </c>
      <c r="E30" s="30">
        <v>181</v>
      </c>
      <c r="F30" s="30">
        <v>90</v>
      </c>
      <c r="G30" s="30">
        <v>155</v>
      </c>
      <c r="H30" s="30">
        <v>226</v>
      </c>
      <c r="I30" s="30">
        <v>74</v>
      </c>
      <c r="J30" s="31">
        <v>12</v>
      </c>
      <c r="K30" s="31">
        <v>1</v>
      </c>
      <c r="L30" s="31">
        <v>357</v>
      </c>
      <c r="M30" s="31">
        <v>38</v>
      </c>
      <c r="N30" s="31">
        <v>36</v>
      </c>
      <c r="O30" s="31">
        <v>145</v>
      </c>
      <c r="P30" s="32">
        <v>15</v>
      </c>
    </row>
    <row r="31" spans="1:16" x14ac:dyDescent="0.25">
      <c r="A31" s="45">
        <v>318</v>
      </c>
      <c r="B31" s="8" t="s">
        <v>69</v>
      </c>
      <c r="C31" s="9">
        <v>805</v>
      </c>
      <c r="D31" s="30">
        <f t="shared" si="6"/>
        <v>805</v>
      </c>
      <c r="E31" s="30">
        <v>199</v>
      </c>
      <c r="F31" s="30">
        <v>102</v>
      </c>
      <c r="G31" s="30">
        <v>171</v>
      </c>
      <c r="H31" s="30">
        <v>252</v>
      </c>
      <c r="I31" s="30">
        <v>81</v>
      </c>
      <c r="J31" s="31">
        <v>13</v>
      </c>
      <c r="K31" s="31">
        <v>1</v>
      </c>
      <c r="L31" s="31">
        <v>397</v>
      </c>
      <c r="M31" s="31">
        <v>42</v>
      </c>
      <c r="N31" s="31">
        <v>40</v>
      </c>
      <c r="O31" s="31">
        <v>161</v>
      </c>
      <c r="P31" s="32">
        <v>16</v>
      </c>
    </row>
    <row r="32" spans="1:16" s="36" customFormat="1" x14ac:dyDescent="0.25">
      <c r="A32" s="15">
        <v>210503</v>
      </c>
      <c r="B32" s="16" t="s">
        <v>70</v>
      </c>
      <c r="C32" s="7">
        <f t="shared" ref="C32:P32" si="7">SUM(C33:C40)</f>
        <v>13575</v>
      </c>
      <c r="D32" s="7">
        <f t="shared" si="7"/>
        <v>13575</v>
      </c>
      <c r="E32" s="7">
        <v>2937</v>
      </c>
      <c r="F32" s="7">
        <v>1548</v>
      </c>
      <c r="G32" s="7">
        <v>2326</v>
      </c>
      <c r="H32" s="7">
        <v>4191</v>
      </c>
      <c r="I32" s="7">
        <v>2573</v>
      </c>
      <c r="J32" s="7">
        <f t="shared" si="7"/>
        <v>225</v>
      </c>
      <c r="K32" s="7">
        <f t="shared" si="7"/>
        <v>17</v>
      </c>
      <c r="L32" s="7">
        <f t="shared" si="7"/>
        <v>6826</v>
      </c>
      <c r="M32" s="7">
        <f t="shared" si="7"/>
        <v>631</v>
      </c>
      <c r="N32" s="7">
        <f t="shared" si="7"/>
        <v>540</v>
      </c>
      <c r="O32" s="7">
        <f t="shared" si="7"/>
        <v>2335</v>
      </c>
      <c r="P32" s="26">
        <f t="shared" si="7"/>
        <v>279</v>
      </c>
    </row>
    <row r="33" spans="1:16" x14ac:dyDescent="0.25">
      <c r="A33" s="45">
        <v>202</v>
      </c>
      <c r="B33" s="8" t="s">
        <v>71</v>
      </c>
      <c r="C33" s="9">
        <v>3826</v>
      </c>
      <c r="D33" s="30">
        <f t="shared" ref="D33:D40" si="8">SUM(E33:I33)</f>
        <v>3828</v>
      </c>
      <c r="E33" s="30">
        <v>832</v>
      </c>
      <c r="F33" s="30">
        <v>433</v>
      </c>
      <c r="G33" s="30">
        <v>656</v>
      </c>
      <c r="H33" s="30">
        <v>1183</v>
      </c>
      <c r="I33" s="30">
        <v>724</v>
      </c>
      <c r="J33" s="31">
        <v>63</v>
      </c>
      <c r="K33" s="31">
        <v>5</v>
      </c>
      <c r="L33" s="31">
        <v>1925</v>
      </c>
      <c r="M33" s="31">
        <v>178</v>
      </c>
      <c r="N33" s="31">
        <v>152</v>
      </c>
      <c r="O33" s="31">
        <v>659</v>
      </c>
      <c r="P33" s="32">
        <v>79</v>
      </c>
    </row>
    <row r="34" spans="1:16" x14ac:dyDescent="0.25">
      <c r="A34" s="45">
        <v>201</v>
      </c>
      <c r="B34" s="8" t="s">
        <v>72</v>
      </c>
      <c r="C34" s="9">
        <v>3319</v>
      </c>
      <c r="D34" s="30">
        <f t="shared" si="8"/>
        <v>3319</v>
      </c>
      <c r="E34" s="30">
        <v>717</v>
      </c>
      <c r="F34" s="30">
        <v>380</v>
      </c>
      <c r="G34" s="30">
        <v>569</v>
      </c>
      <c r="H34" s="30">
        <v>1024</v>
      </c>
      <c r="I34" s="30">
        <v>629</v>
      </c>
      <c r="J34" s="31">
        <v>55</v>
      </c>
      <c r="K34" s="31">
        <v>4</v>
      </c>
      <c r="L34" s="31">
        <v>1669</v>
      </c>
      <c r="M34" s="31">
        <v>154</v>
      </c>
      <c r="N34" s="31">
        <v>132</v>
      </c>
      <c r="O34" s="31">
        <v>571</v>
      </c>
      <c r="P34" s="32">
        <v>68</v>
      </c>
    </row>
    <row r="35" spans="1:16" x14ac:dyDescent="0.25">
      <c r="A35" s="45">
        <v>304</v>
      </c>
      <c r="B35" s="8" t="s">
        <v>73</v>
      </c>
      <c r="C35" s="9">
        <v>1204</v>
      </c>
      <c r="D35" s="30">
        <f t="shared" si="8"/>
        <v>1201</v>
      </c>
      <c r="E35" s="30">
        <v>260</v>
      </c>
      <c r="F35" s="30">
        <v>137</v>
      </c>
      <c r="G35" s="30">
        <v>206</v>
      </c>
      <c r="H35" s="30">
        <v>371</v>
      </c>
      <c r="I35" s="30">
        <v>227</v>
      </c>
      <c r="J35" s="31">
        <v>20</v>
      </c>
      <c r="K35" s="31">
        <v>2</v>
      </c>
      <c r="L35" s="31">
        <v>605</v>
      </c>
      <c r="M35" s="31">
        <v>56</v>
      </c>
      <c r="N35" s="31">
        <v>48</v>
      </c>
      <c r="O35" s="31">
        <v>207</v>
      </c>
      <c r="P35" s="32">
        <v>25</v>
      </c>
    </row>
    <row r="36" spans="1:16" x14ac:dyDescent="0.25">
      <c r="A36" s="45">
        <v>303</v>
      </c>
      <c r="B36" s="8" t="s">
        <v>74</v>
      </c>
      <c r="C36" s="9">
        <v>1119</v>
      </c>
      <c r="D36" s="30">
        <f t="shared" si="8"/>
        <v>1118</v>
      </c>
      <c r="E36" s="30">
        <v>241</v>
      </c>
      <c r="F36" s="30">
        <v>128</v>
      </c>
      <c r="G36" s="30">
        <v>191</v>
      </c>
      <c r="H36" s="30">
        <v>346</v>
      </c>
      <c r="I36" s="30">
        <v>212</v>
      </c>
      <c r="J36" s="31">
        <v>19</v>
      </c>
      <c r="K36" s="31">
        <v>1</v>
      </c>
      <c r="L36" s="31">
        <v>563</v>
      </c>
      <c r="M36" s="31">
        <v>52</v>
      </c>
      <c r="N36" s="31">
        <v>45</v>
      </c>
      <c r="O36" s="31">
        <v>192</v>
      </c>
      <c r="P36" s="32">
        <v>23</v>
      </c>
    </row>
    <row r="37" spans="1:16" x14ac:dyDescent="0.25">
      <c r="A37" s="45">
        <v>302</v>
      </c>
      <c r="B37" s="8" t="s">
        <v>75</v>
      </c>
      <c r="C37" s="9">
        <v>694</v>
      </c>
      <c r="D37" s="30">
        <f t="shared" si="8"/>
        <v>692</v>
      </c>
      <c r="E37" s="30">
        <v>150</v>
      </c>
      <c r="F37" s="30">
        <v>79</v>
      </c>
      <c r="G37" s="30">
        <v>118</v>
      </c>
      <c r="H37" s="30">
        <v>213</v>
      </c>
      <c r="I37" s="30">
        <v>132</v>
      </c>
      <c r="J37" s="31">
        <v>12</v>
      </c>
      <c r="K37" s="31">
        <v>1</v>
      </c>
      <c r="L37" s="31">
        <v>349</v>
      </c>
      <c r="M37" s="31">
        <v>32</v>
      </c>
      <c r="N37" s="31">
        <v>28</v>
      </c>
      <c r="O37" s="31">
        <v>119</v>
      </c>
      <c r="P37" s="32">
        <v>14</v>
      </c>
    </row>
    <row r="38" spans="1:16" x14ac:dyDescent="0.25">
      <c r="A38" s="45">
        <v>301</v>
      </c>
      <c r="B38" s="8" t="s">
        <v>76</v>
      </c>
      <c r="C38" s="9">
        <v>1039</v>
      </c>
      <c r="D38" s="30">
        <f t="shared" si="8"/>
        <v>1038</v>
      </c>
      <c r="E38" s="30">
        <v>224</v>
      </c>
      <c r="F38" s="30">
        <v>119</v>
      </c>
      <c r="G38" s="30">
        <v>178</v>
      </c>
      <c r="H38" s="30">
        <v>320</v>
      </c>
      <c r="I38" s="30">
        <v>197</v>
      </c>
      <c r="J38" s="31">
        <v>17</v>
      </c>
      <c r="K38" s="31">
        <v>1</v>
      </c>
      <c r="L38" s="31">
        <v>522</v>
      </c>
      <c r="M38" s="31">
        <v>48</v>
      </c>
      <c r="N38" s="31">
        <v>41</v>
      </c>
      <c r="O38" s="31">
        <v>179</v>
      </c>
      <c r="P38" s="32">
        <v>21</v>
      </c>
    </row>
    <row r="39" spans="1:16" x14ac:dyDescent="0.25">
      <c r="A39" s="45">
        <v>305</v>
      </c>
      <c r="B39" s="8" t="s">
        <v>77</v>
      </c>
      <c r="C39" s="9">
        <v>985</v>
      </c>
      <c r="D39" s="30">
        <f t="shared" si="8"/>
        <v>986</v>
      </c>
      <c r="E39" s="30">
        <v>212</v>
      </c>
      <c r="F39" s="30">
        <v>113</v>
      </c>
      <c r="G39" s="30">
        <v>169</v>
      </c>
      <c r="H39" s="30">
        <v>304</v>
      </c>
      <c r="I39" s="30">
        <v>188</v>
      </c>
      <c r="J39" s="31">
        <v>16</v>
      </c>
      <c r="K39" s="31">
        <v>1</v>
      </c>
      <c r="L39" s="31">
        <v>495</v>
      </c>
      <c r="M39" s="31">
        <v>46</v>
      </c>
      <c r="N39" s="31">
        <v>39</v>
      </c>
      <c r="O39" s="31">
        <v>169</v>
      </c>
      <c r="P39" s="32">
        <v>20</v>
      </c>
    </row>
    <row r="40" spans="1:16" x14ac:dyDescent="0.25">
      <c r="A40" s="45">
        <v>306</v>
      </c>
      <c r="B40" s="8" t="s">
        <v>78</v>
      </c>
      <c r="C40" s="9">
        <v>1389</v>
      </c>
      <c r="D40" s="30">
        <f t="shared" si="8"/>
        <v>1393</v>
      </c>
      <c r="E40" s="30">
        <v>301</v>
      </c>
      <c r="F40" s="30">
        <v>159</v>
      </c>
      <c r="G40" s="30">
        <v>239</v>
      </c>
      <c r="H40" s="30">
        <v>430</v>
      </c>
      <c r="I40" s="30">
        <v>264</v>
      </c>
      <c r="J40" s="31">
        <v>23</v>
      </c>
      <c r="K40" s="31">
        <v>2</v>
      </c>
      <c r="L40" s="31">
        <v>698</v>
      </c>
      <c r="M40" s="31">
        <v>65</v>
      </c>
      <c r="N40" s="31">
        <v>55</v>
      </c>
      <c r="O40" s="31">
        <v>239</v>
      </c>
      <c r="P40" s="32">
        <v>29</v>
      </c>
    </row>
    <row r="41" spans="1:16" s="36" customFormat="1" x14ac:dyDescent="0.25">
      <c r="A41" s="17">
        <v>210504</v>
      </c>
      <c r="B41" s="18" t="s">
        <v>79</v>
      </c>
      <c r="C41" s="19">
        <f t="shared" ref="C41:P41" si="9">+C42+C49+C52</f>
        <v>13924</v>
      </c>
      <c r="D41" s="19">
        <f t="shared" si="9"/>
        <v>13924</v>
      </c>
      <c r="E41" s="19">
        <v>3292</v>
      </c>
      <c r="F41" s="19">
        <v>1514</v>
      </c>
      <c r="G41" s="19">
        <v>3295</v>
      </c>
      <c r="H41" s="19">
        <v>4276</v>
      </c>
      <c r="I41" s="19">
        <v>1547</v>
      </c>
      <c r="J41" s="19">
        <f t="shared" si="9"/>
        <v>296</v>
      </c>
      <c r="K41" s="19">
        <f t="shared" si="9"/>
        <v>22</v>
      </c>
      <c r="L41" s="19">
        <f t="shared" si="9"/>
        <v>6657</v>
      </c>
      <c r="M41" s="19">
        <f t="shared" si="9"/>
        <v>619</v>
      </c>
      <c r="N41" s="19">
        <f t="shared" si="9"/>
        <v>633</v>
      </c>
      <c r="O41" s="19">
        <f t="shared" si="9"/>
        <v>2754</v>
      </c>
      <c r="P41" s="28">
        <f t="shared" si="9"/>
        <v>367</v>
      </c>
    </row>
    <row r="42" spans="1:16" s="36" customFormat="1" x14ac:dyDescent="0.25">
      <c r="A42" s="20">
        <v>210504</v>
      </c>
      <c r="B42" s="16" t="s">
        <v>80</v>
      </c>
      <c r="C42" s="7">
        <f t="shared" ref="C42:P42" si="10">SUM(C43:C48)</f>
        <v>7422</v>
      </c>
      <c r="D42" s="7">
        <f>SUM(D43:D48)</f>
        <v>7422</v>
      </c>
      <c r="E42" s="7">
        <v>1783</v>
      </c>
      <c r="F42" s="7">
        <v>781</v>
      </c>
      <c r="G42" s="7">
        <v>1747</v>
      </c>
      <c r="H42" s="7">
        <v>2331</v>
      </c>
      <c r="I42" s="7">
        <v>780</v>
      </c>
      <c r="J42" s="7">
        <f t="shared" si="10"/>
        <v>172</v>
      </c>
      <c r="K42" s="7">
        <f t="shared" si="10"/>
        <v>13</v>
      </c>
      <c r="L42" s="7">
        <f t="shared" si="10"/>
        <v>3636</v>
      </c>
      <c r="M42" s="7">
        <f t="shared" si="10"/>
        <v>319</v>
      </c>
      <c r="N42" s="7">
        <f t="shared" si="10"/>
        <v>364</v>
      </c>
      <c r="O42" s="7">
        <f t="shared" si="10"/>
        <v>1541</v>
      </c>
      <c r="P42" s="26">
        <f t="shared" si="10"/>
        <v>214</v>
      </c>
    </row>
    <row r="43" spans="1:16" x14ac:dyDescent="0.25">
      <c r="A43" s="45">
        <v>201</v>
      </c>
      <c r="B43" s="8" t="s">
        <v>81</v>
      </c>
      <c r="C43" s="9">
        <v>2569</v>
      </c>
      <c r="D43" s="30">
        <f t="shared" ref="D43:D48" si="11">SUM(E43:I43)</f>
        <v>2568</v>
      </c>
      <c r="E43" s="30">
        <v>615</v>
      </c>
      <c r="F43" s="30">
        <v>269</v>
      </c>
      <c r="G43" s="30">
        <v>607</v>
      </c>
      <c r="H43" s="30">
        <v>807</v>
      </c>
      <c r="I43" s="30">
        <v>270</v>
      </c>
      <c r="J43" s="31">
        <v>59</v>
      </c>
      <c r="K43" s="31">
        <v>5</v>
      </c>
      <c r="L43" s="31">
        <v>1258</v>
      </c>
      <c r="M43" s="31">
        <v>110</v>
      </c>
      <c r="N43" s="31">
        <v>126</v>
      </c>
      <c r="O43" s="31">
        <v>534</v>
      </c>
      <c r="P43" s="32">
        <v>74</v>
      </c>
    </row>
    <row r="44" spans="1:16" x14ac:dyDescent="0.25">
      <c r="A44" s="45">
        <v>305</v>
      </c>
      <c r="B44" s="8" t="s">
        <v>82</v>
      </c>
      <c r="C44" s="9">
        <v>1514</v>
      </c>
      <c r="D44" s="30">
        <f t="shared" si="11"/>
        <v>1513</v>
      </c>
      <c r="E44" s="30">
        <v>364</v>
      </c>
      <c r="F44" s="30">
        <v>160</v>
      </c>
      <c r="G44" s="30">
        <v>356</v>
      </c>
      <c r="H44" s="30">
        <v>474</v>
      </c>
      <c r="I44" s="30">
        <v>159</v>
      </c>
      <c r="J44" s="31">
        <v>35</v>
      </c>
      <c r="K44" s="31">
        <v>3</v>
      </c>
      <c r="L44" s="31">
        <v>742</v>
      </c>
      <c r="M44" s="31">
        <v>65</v>
      </c>
      <c r="N44" s="31">
        <v>74</v>
      </c>
      <c r="O44" s="31">
        <v>314</v>
      </c>
      <c r="P44" s="32">
        <v>44</v>
      </c>
    </row>
    <row r="45" spans="1:16" x14ac:dyDescent="0.25">
      <c r="A45" s="45">
        <v>301</v>
      </c>
      <c r="B45" s="8" t="s">
        <v>83</v>
      </c>
      <c r="C45" s="9">
        <v>769</v>
      </c>
      <c r="D45" s="30">
        <f t="shared" si="11"/>
        <v>771</v>
      </c>
      <c r="E45" s="30">
        <v>185</v>
      </c>
      <c r="F45" s="30">
        <v>82</v>
      </c>
      <c r="G45" s="30">
        <v>180</v>
      </c>
      <c r="H45" s="30">
        <v>243</v>
      </c>
      <c r="I45" s="30">
        <v>81</v>
      </c>
      <c r="J45" s="31">
        <v>18</v>
      </c>
      <c r="K45" s="31">
        <v>1</v>
      </c>
      <c r="L45" s="31">
        <v>377</v>
      </c>
      <c r="M45" s="31">
        <v>33</v>
      </c>
      <c r="N45" s="31">
        <v>38</v>
      </c>
      <c r="O45" s="31">
        <v>160</v>
      </c>
      <c r="P45" s="32">
        <v>22</v>
      </c>
    </row>
    <row r="46" spans="1:16" x14ac:dyDescent="0.25">
      <c r="A46" s="45">
        <v>304</v>
      </c>
      <c r="B46" s="8" t="s">
        <v>84</v>
      </c>
      <c r="C46" s="9">
        <v>734</v>
      </c>
      <c r="D46" s="30">
        <f t="shared" si="11"/>
        <v>735</v>
      </c>
      <c r="E46" s="30">
        <v>178</v>
      </c>
      <c r="F46" s="30">
        <v>77</v>
      </c>
      <c r="G46" s="30">
        <v>173</v>
      </c>
      <c r="H46" s="30">
        <v>230</v>
      </c>
      <c r="I46" s="30">
        <v>77</v>
      </c>
      <c r="J46" s="31">
        <v>17</v>
      </c>
      <c r="K46" s="31">
        <v>1</v>
      </c>
      <c r="L46" s="31">
        <v>360</v>
      </c>
      <c r="M46" s="31">
        <v>32</v>
      </c>
      <c r="N46" s="31">
        <v>36</v>
      </c>
      <c r="O46" s="31">
        <v>152</v>
      </c>
      <c r="P46" s="32">
        <v>21</v>
      </c>
    </row>
    <row r="47" spans="1:16" x14ac:dyDescent="0.25">
      <c r="A47" s="45">
        <v>302</v>
      </c>
      <c r="B47" s="8" t="s">
        <v>85</v>
      </c>
      <c r="C47" s="9">
        <v>844</v>
      </c>
      <c r="D47" s="30">
        <f t="shared" si="11"/>
        <v>844</v>
      </c>
      <c r="E47" s="30">
        <v>203</v>
      </c>
      <c r="F47" s="30">
        <v>89</v>
      </c>
      <c r="G47" s="30">
        <v>198</v>
      </c>
      <c r="H47" s="30">
        <v>265</v>
      </c>
      <c r="I47" s="30">
        <v>89</v>
      </c>
      <c r="J47" s="31">
        <v>20</v>
      </c>
      <c r="K47" s="31">
        <v>1</v>
      </c>
      <c r="L47" s="31">
        <v>413</v>
      </c>
      <c r="M47" s="31">
        <v>36</v>
      </c>
      <c r="N47" s="31">
        <v>41</v>
      </c>
      <c r="O47" s="31">
        <v>175</v>
      </c>
      <c r="P47" s="32">
        <v>24</v>
      </c>
    </row>
    <row r="48" spans="1:16" x14ac:dyDescent="0.25">
      <c r="A48" s="45">
        <v>303</v>
      </c>
      <c r="B48" s="8" t="s">
        <v>86</v>
      </c>
      <c r="C48" s="9">
        <v>992</v>
      </c>
      <c r="D48" s="30">
        <f t="shared" si="11"/>
        <v>991</v>
      </c>
      <c r="E48" s="30">
        <v>238</v>
      </c>
      <c r="F48" s="30">
        <v>104</v>
      </c>
      <c r="G48" s="30">
        <v>233</v>
      </c>
      <c r="H48" s="30">
        <v>312</v>
      </c>
      <c r="I48" s="30">
        <v>104</v>
      </c>
      <c r="J48" s="31">
        <v>23</v>
      </c>
      <c r="K48" s="31">
        <v>2</v>
      </c>
      <c r="L48" s="31">
        <v>486</v>
      </c>
      <c r="M48" s="31">
        <v>43</v>
      </c>
      <c r="N48" s="31">
        <v>49</v>
      </c>
      <c r="O48" s="31">
        <v>206</v>
      </c>
      <c r="P48" s="32">
        <v>29</v>
      </c>
    </row>
    <row r="49" spans="1:16" s="36" customFormat="1" x14ac:dyDescent="0.25">
      <c r="A49" s="20">
        <v>210505</v>
      </c>
      <c r="B49" s="16" t="s">
        <v>87</v>
      </c>
      <c r="C49" s="21">
        <f t="shared" ref="C49:P49" si="12">SUM(C50:C51)</f>
        <v>4418</v>
      </c>
      <c r="D49" s="21">
        <f t="shared" si="12"/>
        <v>4418</v>
      </c>
      <c r="E49" s="21">
        <v>1059</v>
      </c>
      <c r="F49" s="21">
        <v>490</v>
      </c>
      <c r="G49" s="21">
        <v>998</v>
      </c>
      <c r="H49" s="21">
        <v>1284</v>
      </c>
      <c r="I49" s="21">
        <v>587</v>
      </c>
      <c r="J49" s="21">
        <f t="shared" si="12"/>
        <v>81</v>
      </c>
      <c r="K49" s="21">
        <f t="shared" si="12"/>
        <v>6</v>
      </c>
      <c r="L49" s="21">
        <f t="shared" si="12"/>
        <v>2150</v>
      </c>
      <c r="M49" s="21">
        <f t="shared" si="12"/>
        <v>226</v>
      </c>
      <c r="N49" s="21">
        <f t="shared" si="12"/>
        <v>194</v>
      </c>
      <c r="O49" s="21">
        <f t="shared" si="12"/>
        <v>844</v>
      </c>
      <c r="P49" s="29">
        <f t="shared" si="12"/>
        <v>100</v>
      </c>
    </row>
    <row r="50" spans="1:16" x14ac:dyDescent="0.25">
      <c r="A50" s="45">
        <v>301</v>
      </c>
      <c r="B50" s="8" t="s">
        <v>88</v>
      </c>
      <c r="C50" s="9">
        <v>3384</v>
      </c>
      <c r="D50" s="30">
        <f>SUM(E50:I50)</f>
        <v>3385</v>
      </c>
      <c r="E50" s="30">
        <v>813</v>
      </c>
      <c r="F50" s="30">
        <v>375</v>
      </c>
      <c r="G50" s="30">
        <v>764</v>
      </c>
      <c r="H50" s="30">
        <v>984</v>
      </c>
      <c r="I50" s="30">
        <v>449</v>
      </c>
      <c r="J50" s="31">
        <v>62</v>
      </c>
      <c r="K50" s="31">
        <v>5</v>
      </c>
      <c r="L50" s="31">
        <v>1647</v>
      </c>
      <c r="M50" s="31">
        <v>173</v>
      </c>
      <c r="N50" s="31">
        <v>149</v>
      </c>
      <c r="O50" s="31">
        <v>646</v>
      </c>
      <c r="P50" s="32">
        <v>77</v>
      </c>
    </row>
    <row r="51" spans="1:16" x14ac:dyDescent="0.25">
      <c r="A51" s="45">
        <v>302</v>
      </c>
      <c r="B51" s="8" t="s">
        <v>89</v>
      </c>
      <c r="C51" s="9">
        <v>1034</v>
      </c>
      <c r="D51" s="30">
        <f>SUM(E51:I51)</f>
        <v>1033</v>
      </c>
      <c r="E51" s="30">
        <v>246</v>
      </c>
      <c r="F51" s="30">
        <v>115</v>
      </c>
      <c r="G51" s="30">
        <v>234</v>
      </c>
      <c r="H51" s="30">
        <v>300</v>
      </c>
      <c r="I51" s="30">
        <v>138</v>
      </c>
      <c r="J51" s="31">
        <v>19</v>
      </c>
      <c r="K51" s="31">
        <v>1</v>
      </c>
      <c r="L51" s="31">
        <v>503</v>
      </c>
      <c r="M51" s="31">
        <v>53</v>
      </c>
      <c r="N51" s="31">
        <v>45</v>
      </c>
      <c r="O51" s="31">
        <v>198</v>
      </c>
      <c r="P51" s="32">
        <v>23</v>
      </c>
    </row>
    <row r="52" spans="1:16" s="36" customFormat="1" x14ac:dyDescent="0.25">
      <c r="A52" s="15">
        <v>210502</v>
      </c>
      <c r="B52" s="16" t="s">
        <v>90</v>
      </c>
      <c r="C52" s="21">
        <f t="shared" ref="C52:P52" si="13">SUM(C53:C57)</f>
        <v>2084</v>
      </c>
      <c r="D52" s="21">
        <f t="shared" si="13"/>
        <v>2084</v>
      </c>
      <c r="E52" s="21">
        <v>450</v>
      </c>
      <c r="F52" s="21">
        <v>243</v>
      </c>
      <c r="G52" s="21">
        <v>550</v>
      </c>
      <c r="H52" s="21">
        <v>661</v>
      </c>
      <c r="I52" s="21">
        <v>180</v>
      </c>
      <c r="J52" s="21">
        <f t="shared" si="13"/>
        <v>43</v>
      </c>
      <c r="K52" s="21">
        <f t="shared" si="13"/>
        <v>3</v>
      </c>
      <c r="L52" s="21">
        <f t="shared" si="13"/>
        <v>871</v>
      </c>
      <c r="M52" s="21">
        <f t="shared" si="13"/>
        <v>74</v>
      </c>
      <c r="N52" s="21">
        <f t="shared" si="13"/>
        <v>75</v>
      </c>
      <c r="O52" s="21">
        <f t="shared" si="13"/>
        <v>369</v>
      </c>
      <c r="P52" s="29">
        <f t="shared" si="13"/>
        <v>53</v>
      </c>
    </row>
    <row r="53" spans="1:16" x14ac:dyDescent="0.25">
      <c r="A53" s="45">
        <v>301</v>
      </c>
      <c r="B53" s="8" t="s">
        <v>91</v>
      </c>
      <c r="C53" s="9">
        <v>463</v>
      </c>
      <c r="D53" s="30">
        <f>SUM(E53:I53)</f>
        <v>461</v>
      </c>
      <c r="E53" s="30">
        <v>98</v>
      </c>
      <c r="F53" s="30">
        <v>54</v>
      </c>
      <c r="G53" s="30">
        <v>122</v>
      </c>
      <c r="H53" s="30">
        <v>147</v>
      </c>
      <c r="I53" s="30">
        <v>40</v>
      </c>
      <c r="J53" s="31">
        <v>9</v>
      </c>
      <c r="K53" s="31">
        <v>1</v>
      </c>
      <c r="L53" s="31">
        <v>193</v>
      </c>
      <c r="M53" s="31">
        <v>17</v>
      </c>
      <c r="N53" s="31">
        <v>16</v>
      </c>
      <c r="O53" s="31">
        <v>83</v>
      </c>
      <c r="P53" s="32">
        <v>12</v>
      </c>
    </row>
    <row r="54" spans="1:16" x14ac:dyDescent="0.25">
      <c r="A54" s="45">
        <v>304</v>
      </c>
      <c r="B54" s="8" t="s">
        <v>92</v>
      </c>
      <c r="C54" s="9">
        <v>590</v>
      </c>
      <c r="D54" s="30">
        <f>SUM(E54:I54)</f>
        <v>586</v>
      </c>
      <c r="E54" s="30">
        <v>126</v>
      </c>
      <c r="F54" s="30">
        <v>67</v>
      </c>
      <c r="G54" s="30">
        <v>156</v>
      </c>
      <c r="H54" s="30">
        <v>186</v>
      </c>
      <c r="I54" s="30">
        <v>51</v>
      </c>
      <c r="J54" s="31">
        <v>12</v>
      </c>
      <c r="K54" s="31">
        <v>1</v>
      </c>
      <c r="L54" s="31">
        <v>247</v>
      </c>
      <c r="M54" s="31">
        <v>21</v>
      </c>
      <c r="N54" s="31">
        <v>21</v>
      </c>
      <c r="O54" s="31">
        <v>104</v>
      </c>
      <c r="P54" s="32">
        <v>15</v>
      </c>
    </row>
    <row r="55" spans="1:16" x14ac:dyDescent="0.25">
      <c r="A55" s="45">
        <v>302</v>
      </c>
      <c r="B55" s="8" t="s">
        <v>93</v>
      </c>
      <c r="C55" s="9">
        <v>294</v>
      </c>
      <c r="D55" s="30">
        <f>SUM(E55:I55)</f>
        <v>296</v>
      </c>
      <c r="E55" s="30">
        <v>65</v>
      </c>
      <c r="F55" s="30">
        <v>35</v>
      </c>
      <c r="G55" s="30">
        <v>77</v>
      </c>
      <c r="H55" s="30">
        <v>94</v>
      </c>
      <c r="I55" s="30">
        <v>25</v>
      </c>
      <c r="J55" s="31">
        <v>6</v>
      </c>
      <c r="K55" s="31">
        <v>0</v>
      </c>
      <c r="L55" s="31">
        <v>123</v>
      </c>
      <c r="M55" s="31">
        <v>10</v>
      </c>
      <c r="N55" s="31">
        <v>11</v>
      </c>
      <c r="O55" s="31">
        <v>52</v>
      </c>
      <c r="P55" s="32">
        <v>7</v>
      </c>
    </row>
    <row r="56" spans="1:16" x14ac:dyDescent="0.25">
      <c r="A56" s="45">
        <v>303</v>
      </c>
      <c r="B56" s="8" t="s">
        <v>94</v>
      </c>
      <c r="C56" s="9">
        <v>414</v>
      </c>
      <c r="D56" s="30">
        <f>SUM(E56:I56)</f>
        <v>415</v>
      </c>
      <c r="E56" s="30">
        <v>89</v>
      </c>
      <c r="F56" s="30">
        <v>49</v>
      </c>
      <c r="G56" s="30">
        <v>109</v>
      </c>
      <c r="H56" s="30">
        <v>132</v>
      </c>
      <c r="I56" s="30">
        <v>36</v>
      </c>
      <c r="J56" s="31">
        <v>9</v>
      </c>
      <c r="K56" s="31">
        <v>1</v>
      </c>
      <c r="L56" s="31">
        <v>173</v>
      </c>
      <c r="M56" s="31">
        <v>15</v>
      </c>
      <c r="N56" s="31">
        <v>15</v>
      </c>
      <c r="O56" s="31">
        <v>73</v>
      </c>
      <c r="P56" s="32">
        <v>11</v>
      </c>
    </row>
    <row r="57" spans="1:16" ht="15.75" thickBot="1" x14ac:dyDescent="0.3">
      <c r="A57" s="46">
        <v>305</v>
      </c>
      <c r="B57" s="22" t="s">
        <v>95</v>
      </c>
      <c r="C57" s="23">
        <v>323</v>
      </c>
      <c r="D57" s="30">
        <f>SUM(E57:I57)</f>
        <v>326</v>
      </c>
      <c r="E57" s="30">
        <v>72</v>
      </c>
      <c r="F57" s="30">
        <v>38</v>
      </c>
      <c r="G57" s="30">
        <v>86</v>
      </c>
      <c r="H57" s="30">
        <v>102</v>
      </c>
      <c r="I57" s="30">
        <v>28</v>
      </c>
      <c r="J57" s="34">
        <v>7</v>
      </c>
      <c r="K57" s="34">
        <v>0</v>
      </c>
      <c r="L57" s="34">
        <v>135</v>
      </c>
      <c r="M57" s="34">
        <v>11</v>
      </c>
      <c r="N57" s="34">
        <v>12</v>
      </c>
      <c r="O57" s="34">
        <v>57</v>
      </c>
      <c r="P57" s="35">
        <v>8</v>
      </c>
    </row>
    <row r="58" spans="1:16" x14ac:dyDescent="0.25">
      <c r="A58" s="24" t="s">
        <v>96</v>
      </c>
      <c r="C58" s="37"/>
      <c r="D58" s="10"/>
      <c r="E58" s="10"/>
      <c r="F58" s="10"/>
      <c r="G58" s="10"/>
      <c r="H58" s="10"/>
      <c r="I58" s="10"/>
      <c r="J58" s="1"/>
      <c r="K58" s="1"/>
      <c r="L58" s="1"/>
      <c r="M58" s="1"/>
      <c r="N58" s="1"/>
      <c r="O58" s="1"/>
      <c r="P58" s="11"/>
    </row>
    <row r="59" spans="1:16" x14ac:dyDescent="0.25">
      <c r="A59" s="47"/>
      <c r="B59" s="1"/>
      <c r="C59" s="37"/>
      <c r="D59" s="10"/>
      <c r="E59" s="10"/>
      <c r="F59" s="10"/>
      <c r="G59" s="10"/>
      <c r="H59" s="10"/>
      <c r="I59" s="10"/>
      <c r="J59" s="1"/>
      <c r="K59" s="1"/>
      <c r="L59" s="1"/>
      <c r="M59" s="1"/>
      <c r="N59" s="1"/>
      <c r="O59" s="1"/>
      <c r="P59" s="11"/>
    </row>
  </sheetData>
  <mergeCells count="16">
    <mergeCell ref="C1:P1"/>
    <mergeCell ref="C2:P2"/>
    <mergeCell ref="C3:P3"/>
    <mergeCell ref="M4:P4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F4:F5"/>
    <mergeCell ref="K4:K5"/>
    <mergeCell ref="L4:L5"/>
  </mergeCells>
  <printOptions horizontalCentered="1"/>
  <pageMargins left="0" right="0" top="0.35433070866141736" bottom="0.35433070866141736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79"/>
  <sheetViews>
    <sheetView topLeftCell="AJ55" workbookViewId="0">
      <selection activeCell="AQ63" sqref="AQ63:AQ79"/>
    </sheetView>
  </sheetViews>
  <sheetFormatPr baseColWidth="10" defaultRowHeight="15" x14ac:dyDescent="0.25"/>
  <cols>
    <col min="3" max="3" width="6.5703125" style="36" customWidth="1"/>
    <col min="4" max="4" width="25.42578125" customWidth="1"/>
    <col min="5" max="5" width="7.85546875" style="36" hidden="1" customWidth="1"/>
    <col min="6" max="7" width="6.85546875" customWidth="1"/>
    <col min="8" max="8" width="7.28515625" customWidth="1"/>
    <col min="9" max="9" width="8.42578125" customWidth="1"/>
    <col min="10" max="10" width="8" customWidth="1"/>
    <col min="11" max="24" width="6.85546875" customWidth="1"/>
    <col min="25" max="25" width="6.140625" customWidth="1"/>
    <col min="26" max="26" width="8.7109375" customWidth="1"/>
    <col min="27" max="28" width="6.85546875" customWidth="1"/>
    <col min="29" max="29" width="7.7109375" customWidth="1"/>
    <col min="30" max="30" width="6.85546875" customWidth="1"/>
  </cols>
  <sheetData>
    <row r="1" spans="1:30" ht="15.75" x14ac:dyDescent="0.25">
      <c r="D1" s="38"/>
      <c r="E1" s="82" t="s">
        <v>97</v>
      </c>
      <c r="F1" s="82"/>
      <c r="G1" s="82"/>
      <c r="H1" s="82"/>
      <c r="I1" s="82"/>
      <c r="O1" s="82" t="s">
        <v>97</v>
      </c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</row>
    <row r="2" spans="1:30" ht="18" x14ac:dyDescent="0.25">
      <c r="C2" s="40"/>
      <c r="D2" s="39"/>
      <c r="E2" s="83" t="s">
        <v>101</v>
      </c>
      <c r="F2" s="83"/>
      <c r="G2" s="83"/>
      <c r="H2" s="83"/>
      <c r="I2" s="83"/>
      <c r="O2" s="83" t="s">
        <v>101</v>
      </c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</row>
    <row r="3" spans="1:30" ht="15.75" thickBot="1" x14ac:dyDescent="0.3">
      <c r="C3" s="40" t="s">
        <v>100</v>
      </c>
      <c r="D3" s="41"/>
      <c r="E3" s="84" t="s">
        <v>98</v>
      </c>
      <c r="F3" s="84"/>
      <c r="G3" s="84"/>
      <c r="H3" s="84"/>
      <c r="I3" s="84"/>
      <c r="O3" s="84" t="s">
        <v>99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</row>
    <row r="4" spans="1:30" x14ac:dyDescent="0.25">
      <c r="C4" s="91" t="s">
        <v>0</v>
      </c>
      <c r="D4" s="93" t="s">
        <v>1</v>
      </c>
      <c r="E4" s="95" t="s">
        <v>2</v>
      </c>
      <c r="F4" s="77" t="s">
        <v>114</v>
      </c>
      <c r="G4" s="77" t="s">
        <v>102</v>
      </c>
      <c r="H4" s="77" t="s">
        <v>115</v>
      </c>
      <c r="I4" s="77" t="s">
        <v>116</v>
      </c>
      <c r="J4" s="77" t="s">
        <v>117</v>
      </c>
      <c r="K4" s="77" t="s">
        <v>23</v>
      </c>
      <c r="L4" s="77" t="s">
        <v>24</v>
      </c>
      <c r="M4" s="77" t="s">
        <v>25</v>
      </c>
      <c r="N4" s="77" t="s">
        <v>26</v>
      </c>
      <c r="O4" s="77" t="s">
        <v>27</v>
      </c>
      <c r="P4" s="77" t="s">
        <v>28</v>
      </c>
      <c r="Q4" s="77" t="s">
        <v>29</v>
      </c>
      <c r="R4" s="77" t="s">
        <v>30</v>
      </c>
      <c r="S4" s="77" t="s">
        <v>31</v>
      </c>
      <c r="T4" s="77" t="s">
        <v>32</v>
      </c>
      <c r="U4" s="77" t="s">
        <v>33</v>
      </c>
      <c r="V4" s="77" t="s">
        <v>34</v>
      </c>
      <c r="W4" s="77" t="s">
        <v>35</v>
      </c>
      <c r="X4" s="85" t="s">
        <v>36</v>
      </c>
      <c r="Y4" s="87" t="s">
        <v>37</v>
      </c>
      <c r="Z4" s="89" t="s">
        <v>38</v>
      </c>
      <c r="AA4" s="79" t="s">
        <v>39</v>
      </c>
      <c r="AB4" s="80"/>
      <c r="AC4" s="80"/>
      <c r="AD4" s="81"/>
    </row>
    <row r="5" spans="1:30" ht="24" customHeight="1" x14ac:dyDescent="0.25">
      <c r="C5" s="92"/>
      <c r="D5" s="94"/>
      <c r="E5" s="96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86"/>
      <c r="Y5" s="88"/>
      <c r="Z5" s="90"/>
      <c r="AA5" s="43" t="s">
        <v>40</v>
      </c>
      <c r="AB5" s="43" t="s">
        <v>41</v>
      </c>
      <c r="AC5" s="43" t="s">
        <v>42</v>
      </c>
      <c r="AD5" s="42" t="s">
        <v>43</v>
      </c>
    </row>
    <row r="6" spans="1:30" s="36" customFormat="1" x14ac:dyDescent="0.25">
      <c r="C6" s="2">
        <v>210500</v>
      </c>
      <c r="D6" s="3" t="s">
        <v>44</v>
      </c>
      <c r="E6" s="4">
        <f t="shared" ref="E6:AD6" si="0">SUM(E7,E32,E41)</f>
        <v>84865</v>
      </c>
      <c r="F6" s="4">
        <f>SUM(F7,F32,F41)</f>
        <v>84865</v>
      </c>
      <c r="G6" s="4">
        <f>SUM(G7,G32,G41)</f>
        <v>8002</v>
      </c>
      <c r="H6" s="4">
        <f>SUM(H7,H32,H41)</f>
        <v>8910</v>
      </c>
      <c r="I6" s="4">
        <f>SUM(I7,I32,I41)</f>
        <v>8713</v>
      </c>
      <c r="J6" s="4">
        <f>SUM(J7,J32,J41)</f>
        <v>8429</v>
      </c>
      <c r="K6" s="4">
        <f t="shared" si="0"/>
        <v>7838</v>
      </c>
      <c r="L6" s="4">
        <f t="shared" si="0"/>
        <v>6725</v>
      </c>
      <c r="M6" s="4">
        <f t="shared" si="0"/>
        <v>5816</v>
      </c>
      <c r="N6" s="4">
        <f t="shared" si="0"/>
        <v>5293</v>
      </c>
      <c r="O6" s="4">
        <f t="shared" si="0"/>
        <v>4586</v>
      </c>
      <c r="P6" s="4">
        <f t="shared" si="0"/>
        <v>3972</v>
      </c>
      <c r="Q6" s="4">
        <f t="shared" si="0"/>
        <v>3456</v>
      </c>
      <c r="R6" s="4">
        <f t="shared" si="0"/>
        <v>3234</v>
      </c>
      <c r="S6" s="4">
        <f t="shared" si="0"/>
        <v>2807</v>
      </c>
      <c r="T6" s="4">
        <f t="shared" si="0"/>
        <v>2497</v>
      </c>
      <c r="U6" s="4">
        <f t="shared" si="0"/>
        <v>1811</v>
      </c>
      <c r="V6" s="4">
        <f t="shared" si="0"/>
        <v>1284</v>
      </c>
      <c r="W6" s="4">
        <f t="shared" si="0"/>
        <v>1492</v>
      </c>
      <c r="X6" s="4">
        <f t="shared" si="0"/>
        <v>1464</v>
      </c>
      <c r="Y6" s="4">
        <f t="shared" si="0"/>
        <v>110</v>
      </c>
      <c r="Z6" s="4">
        <f t="shared" si="0"/>
        <v>41758</v>
      </c>
      <c r="AA6" s="4">
        <f t="shared" si="0"/>
        <v>4236</v>
      </c>
      <c r="AB6" s="4">
        <f t="shared" si="0"/>
        <v>3989</v>
      </c>
      <c r="AC6" s="4">
        <f t="shared" si="0"/>
        <v>16550</v>
      </c>
      <c r="AD6" s="25">
        <f t="shared" si="0"/>
        <v>1815</v>
      </c>
    </row>
    <row r="7" spans="1:30" s="36" customFormat="1" x14ac:dyDescent="0.25">
      <c r="C7" s="5">
        <v>210501</v>
      </c>
      <c r="D7" s="6" t="s">
        <v>45</v>
      </c>
      <c r="E7" s="7">
        <f t="shared" ref="E7:AD7" si="1">SUM(E8,E9,E15,E22)</f>
        <v>57366</v>
      </c>
      <c r="F7" s="7">
        <f>SUM(F8,F9,F15,F22)</f>
        <v>57366</v>
      </c>
      <c r="G7" s="7">
        <f>SUM(G8,G9,G15,G22)</f>
        <v>5409</v>
      </c>
      <c r="H7" s="7">
        <f>SUM(H8,H9,H15,H22)</f>
        <v>6305</v>
      </c>
      <c r="I7" s="7">
        <f>SUM(I8,I9,I15,I22)</f>
        <v>6148</v>
      </c>
      <c r="J7" s="7">
        <f>SUM(J8,J9,J15,J22)</f>
        <v>5885</v>
      </c>
      <c r="K7" s="7">
        <f t="shared" si="1"/>
        <v>5362</v>
      </c>
      <c r="L7" s="7">
        <f t="shared" si="1"/>
        <v>4596</v>
      </c>
      <c r="M7" s="7">
        <f t="shared" si="1"/>
        <v>3984</v>
      </c>
      <c r="N7" s="7">
        <f t="shared" si="1"/>
        <v>3686</v>
      </c>
      <c r="O7" s="7">
        <f t="shared" si="1"/>
        <v>3193</v>
      </c>
      <c r="P7" s="7">
        <f t="shared" si="1"/>
        <v>2701</v>
      </c>
      <c r="Q7" s="7">
        <f t="shared" si="1"/>
        <v>2266</v>
      </c>
      <c r="R7" s="7">
        <f t="shared" si="1"/>
        <v>2060</v>
      </c>
      <c r="S7" s="7">
        <f t="shared" si="1"/>
        <v>1720</v>
      </c>
      <c r="T7" s="7">
        <f t="shared" si="1"/>
        <v>1438</v>
      </c>
      <c r="U7" s="7">
        <f t="shared" si="1"/>
        <v>1010</v>
      </c>
      <c r="V7" s="7">
        <f t="shared" si="1"/>
        <v>760</v>
      </c>
      <c r="W7" s="7">
        <f t="shared" si="1"/>
        <v>843</v>
      </c>
      <c r="X7" s="7">
        <f t="shared" si="1"/>
        <v>943</v>
      </c>
      <c r="Y7" s="7">
        <f t="shared" si="1"/>
        <v>71</v>
      </c>
      <c r="Z7" s="7">
        <f t="shared" si="1"/>
        <v>28275</v>
      </c>
      <c r="AA7" s="7">
        <f t="shared" si="1"/>
        <v>2986</v>
      </c>
      <c r="AB7" s="7">
        <f t="shared" si="1"/>
        <v>2816</v>
      </c>
      <c r="AC7" s="7">
        <f t="shared" si="1"/>
        <v>11461</v>
      </c>
      <c r="AD7" s="26">
        <f t="shared" si="1"/>
        <v>1169</v>
      </c>
    </row>
    <row r="8" spans="1:30" ht="15.75" x14ac:dyDescent="0.25">
      <c r="A8" s="99" t="s">
        <v>106</v>
      </c>
      <c r="B8" s="100"/>
      <c r="C8" s="44">
        <v>101</v>
      </c>
      <c r="D8" s="8" t="s">
        <v>46</v>
      </c>
      <c r="E8" s="9">
        <v>29659</v>
      </c>
      <c r="F8" s="30">
        <f>SUM(G8:W8)</f>
        <v>29651</v>
      </c>
      <c r="G8" s="30">
        <v>2794</v>
      </c>
      <c r="H8" s="30">
        <v>3255</v>
      </c>
      <c r="I8" s="30">
        <v>3184</v>
      </c>
      <c r="J8" s="30">
        <v>3044</v>
      </c>
      <c r="K8" s="30">
        <v>2773</v>
      </c>
      <c r="L8" s="30">
        <v>2376</v>
      </c>
      <c r="M8" s="30">
        <v>2059</v>
      </c>
      <c r="N8" s="30">
        <v>1907</v>
      </c>
      <c r="O8" s="30">
        <v>1651</v>
      </c>
      <c r="P8" s="30">
        <v>1396</v>
      </c>
      <c r="Q8" s="30">
        <v>1172</v>
      </c>
      <c r="R8" s="30">
        <v>1063</v>
      </c>
      <c r="S8" s="30">
        <v>887</v>
      </c>
      <c r="T8" s="30">
        <v>743</v>
      </c>
      <c r="U8" s="30">
        <v>522</v>
      </c>
      <c r="V8" s="30">
        <v>391</v>
      </c>
      <c r="W8" s="30">
        <v>434</v>
      </c>
      <c r="X8" s="31">
        <v>489</v>
      </c>
      <c r="Y8" s="31">
        <v>35</v>
      </c>
      <c r="Z8" s="31">
        <v>14619</v>
      </c>
      <c r="AA8" s="31">
        <v>1542</v>
      </c>
      <c r="AB8" s="31">
        <v>1454</v>
      </c>
      <c r="AC8" s="31">
        <v>5925</v>
      </c>
      <c r="AD8" s="32">
        <v>603</v>
      </c>
    </row>
    <row r="9" spans="1:30" s="36" customFormat="1" ht="15.75" x14ac:dyDescent="0.25">
      <c r="A9" s="99" t="s">
        <v>107</v>
      </c>
      <c r="B9" s="100"/>
      <c r="C9" s="12">
        <v>210501</v>
      </c>
      <c r="D9" s="13" t="s">
        <v>47</v>
      </c>
      <c r="E9" s="14">
        <f t="shared" ref="E9:AD9" si="2">SUM(E10:E14)</f>
        <v>4698</v>
      </c>
      <c r="F9" s="14">
        <f>SUM(F10:F14)</f>
        <v>4707</v>
      </c>
      <c r="G9" s="14">
        <v>445</v>
      </c>
      <c r="H9" s="14">
        <v>518</v>
      </c>
      <c r="I9" s="14">
        <v>502</v>
      </c>
      <c r="J9" s="14">
        <v>482</v>
      </c>
      <c r="K9" s="14">
        <f t="shared" si="2"/>
        <v>440</v>
      </c>
      <c r="L9" s="14">
        <f t="shared" si="2"/>
        <v>377</v>
      </c>
      <c r="M9" s="14">
        <f t="shared" si="2"/>
        <v>327</v>
      </c>
      <c r="N9" s="14">
        <f t="shared" si="2"/>
        <v>301</v>
      </c>
      <c r="O9" s="14">
        <f t="shared" si="2"/>
        <v>262</v>
      </c>
      <c r="P9" s="14">
        <f t="shared" si="2"/>
        <v>222</v>
      </c>
      <c r="Q9" s="14">
        <f t="shared" si="2"/>
        <v>186</v>
      </c>
      <c r="R9" s="14">
        <f t="shared" si="2"/>
        <v>169</v>
      </c>
      <c r="S9" s="14">
        <f t="shared" si="2"/>
        <v>141</v>
      </c>
      <c r="T9" s="14">
        <f t="shared" si="2"/>
        <v>119</v>
      </c>
      <c r="U9" s="14">
        <f t="shared" si="2"/>
        <v>83</v>
      </c>
      <c r="V9" s="14">
        <f t="shared" si="2"/>
        <v>63</v>
      </c>
      <c r="W9" s="14">
        <f t="shared" si="2"/>
        <v>70</v>
      </c>
      <c r="X9" s="14">
        <f t="shared" si="2"/>
        <v>77</v>
      </c>
      <c r="Y9" s="14">
        <f t="shared" si="2"/>
        <v>6</v>
      </c>
      <c r="Z9" s="14">
        <f t="shared" si="2"/>
        <v>2315</v>
      </c>
      <c r="AA9" s="14">
        <f t="shared" si="2"/>
        <v>245</v>
      </c>
      <c r="AB9" s="14">
        <f t="shared" si="2"/>
        <v>230</v>
      </c>
      <c r="AC9" s="14">
        <f t="shared" si="2"/>
        <v>938</v>
      </c>
      <c r="AD9" s="27">
        <f t="shared" si="2"/>
        <v>96</v>
      </c>
    </row>
    <row r="10" spans="1:30" ht="15.75" x14ac:dyDescent="0.25">
      <c r="A10" s="99" t="s">
        <v>40</v>
      </c>
      <c r="B10" s="100"/>
      <c r="C10" s="45">
        <v>309</v>
      </c>
      <c r="D10" s="8" t="s">
        <v>48</v>
      </c>
      <c r="E10" s="9">
        <v>1267</v>
      </c>
      <c r="F10" s="30">
        <f>SUM(G10:W10)</f>
        <v>1268</v>
      </c>
      <c r="G10" s="30">
        <v>120</v>
      </c>
      <c r="H10" s="30">
        <v>139</v>
      </c>
      <c r="I10" s="30">
        <v>136</v>
      </c>
      <c r="J10" s="30">
        <v>130</v>
      </c>
      <c r="K10" s="30">
        <v>118</v>
      </c>
      <c r="L10" s="30">
        <v>102</v>
      </c>
      <c r="M10" s="30">
        <v>88</v>
      </c>
      <c r="N10" s="30">
        <v>81</v>
      </c>
      <c r="O10" s="30">
        <v>71</v>
      </c>
      <c r="P10" s="30">
        <v>60</v>
      </c>
      <c r="Q10" s="30">
        <v>50</v>
      </c>
      <c r="R10" s="30">
        <v>45</v>
      </c>
      <c r="S10" s="30">
        <v>38</v>
      </c>
      <c r="T10" s="30">
        <v>32</v>
      </c>
      <c r="U10" s="30">
        <v>22</v>
      </c>
      <c r="V10" s="30">
        <v>17</v>
      </c>
      <c r="W10" s="30">
        <v>19</v>
      </c>
      <c r="X10" s="31">
        <v>21</v>
      </c>
      <c r="Y10" s="31">
        <v>2</v>
      </c>
      <c r="Z10" s="31">
        <v>624</v>
      </c>
      <c r="AA10" s="31">
        <v>66</v>
      </c>
      <c r="AB10" s="31">
        <v>62</v>
      </c>
      <c r="AC10" s="31">
        <v>253</v>
      </c>
      <c r="AD10" s="32">
        <v>26</v>
      </c>
    </row>
    <row r="11" spans="1:30" ht="15.75" x14ac:dyDescent="0.25">
      <c r="A11" s="99" t="s">
        <v>41</v>
      </c>
      <c r="B11" s="100"/>
      <c r="C11" s="45">
        <v>301</v>
      </c>
      <c r="D11" s="8" t="s">
        <v>49</v>
      </c>
      <c r="E11" s="9">
        <v>1108</v>
      </c>
      <c r="F11" s="30">
        <f>SUM(G11:W11)</f>
        <v>1109</v>
      </c>
      <c r="G11" s="30">
        <v>104</v>
      </c>
      <c r="H11" s="30">
        <v>123</v>
      </c>
      <c r="I11" s="30">
        <v>118</v>
      </c>
      <c r="J11" s="30">
        <v>113</v>
      </c>
      <c r="K11" s="30">
        <v>104</v>
      </c>
      <c r="L11" s="30">
        <v>89</v>
      </c>
      <c r="M11" s="30">
        <v>77</v>
      </c>
      <c r="N11" s="30">
        <v>71</v>
      </c>
      <c r="O11" s="30">
        <v>62</v>
      </c>
      <c r="P11" s="30">
        <v>52</v>
      </c>
      <c r="Q11" s="30">
        <v>44</v>
      </c>
      <c r="R11" s="30">
        <v>40</v>
      </c>
      <c r="S11" s="30">
        <v>33</v>
      </c>
      <c r="T11" s="30">
        <v>28</v>
      </c>
      <c r="U11" s="30">
        <v>20</v>
      </c>
      <c r="V11" s="30">
        <v>15</v>
      </c>
      <c r="W11" s="30">
        <v>16</v>
      </c>
      <c r="X11" s="31">
        <v>18</v>
      </c>
      <c r="Y11" s="31">
        <v>1</v>
      </c>
      <c r="Z11" s="31">
        <v>546</v>
      </c>
      <c r="AA11" s="31">
        <v>58</v>
      </c>
      <c r="AB11" s="31">
        <v>54</v>
      </c>
      <c r="AC11" s="31">
        <v>221</v>
      </c>
      <c r="AD11" s="32">
        <v>23</v>
      </c>
    </row>
    <row r="12" spans="1:30" ht="15.75" x14ac:dyDescent="0.25">
      <c r="A12" s="99" t="s">
        <v>23</v>
      </c>
      <c r="B12" s="100"/>
      <c r="C12" s="45">
        <v>306</v>
      </c>
      <c r="D12" s="8" t="s">
        <v>50</v>
      </c>
      <c r="E12" s="9">
        <v>992</v>
      </c>
      <c r="F12" s="30">
        <f>SUM(G12:W12)</f>
        <v>993</v>
      </c>
      <c r="G12" s="30">
        <v>94</v>
      </c>
      <c r="H12" s="30">
        <v>109</v>
      </c>
      <c r="I12" s="30">
        <v>106</v>
      </c>
      <c r="J12" s="30">
        <v>102</v>
      </c>
      <c r="K12" s="30">
        <v>93</v>
      </c>
      <c r="L12" s="30">
        <v>79</v>
      </c>
      <c r="M12" s="30">
        <v>69</v>
      </c>
      <c r="N12" s="30">
        <v>64</v>
      </c>
      <c r="O12" s="30">
        <v>55</v>
      </c>
      <c r="P12" s="30">
        <v>47</v>
      </c>
      <c r="Q12" s="30">
        <v>39</v>
      </c>
      <c r="R12" s="30">
        <v>36</v>
      </c>
      <c r="S12" s="30">
        <v>30</v>
      </c>
      <c r="T12" s="30">
        <v>25</v>
      </c>
      <c r="U12" s="30">
        <v>17</v>
      </c>
      <c r="V12" s="30">
        <v>13</v>
      </c>
      <c r="W12" s="30">
        <v>15</v>
      </c>
      <c r="X12" s="31">
        <v>16</v>
      </c>
      <c r="Y12" s="31">
        <v>1</v>
      </c>
      <c r="Z12" s="31">
        <v>489</v>
      </c>
      <c r="AA12" s="31">
        <v>52</v>
      </c>
      <c r="AB12" s="31">
        <v>49</v>
      </c>
      <c r="AC12" s="31">
        <v>198</v>
      </c>
      <c r="AD12" s="32">
        <v>20</v>
      </c>
    </row>
    <row r="13" spans="1:30" ht="15.75" x14ac:dyDescent="0.25">
      <c r="A13" s="99" t="s">
        <v>24</v>
      </c>
      <c r="B13" s="100"/>
      <c r="C13" s="45">
        <v>305</v>
      </c>
      <c r="D13" s="8" t="s">
        <v>51</v>
      </c>
      <c r="E13" s="9">
        <v>672</v>
      </c>
      <c r="F13" s="30">
        <f>SUM(G13:W13)</f>
        <v>674</v>
      </c>
      <c r="G13" s="30">
        <v>64</v>
      </c>
      <c r="H13" s="30">
        <v>74</v>
      </c>
      <c r="I13" s="30">
        <v>72</v>
      </c>
      <c r="J13" s="30">
        <v>69</v>
      </c>
      <c r="K13" s="30">
        <v>63</v>
      </c>
      <c r="L13" s="30">
        <v>54</v>
      </c>
      <c r="M13" s="30">
        <v>47</v>
      </c>
      <c r="N13" s="30">
        <v>43</v>
      </c>
      <c r="O13" s="30">
        <v>37</v>
      </c>
      <c r="P13" s="30">
        <v>32</v>
      </c>
      <c r="Q13" s="30">
        <v>27</v>
      </c>
      <c r="R13" s="30">
        <v>24</v>
      </c>
      <c r="S13" s="30">
        <v>20</v>
      </c>
      <c r="T13" s="30">
        <v>17</v>
      </c>
      <c r="U13" s="30">
        <v>12</v>
      </c>
      <c r="V13" s="30">
        <v>9</v>
      </c>
      <c r="W13" s="30">
        <v>10</v>
      </c>
      <c r="X13" s="31">
        <v>11</v>
      </c>
      <c r="Y13" s="31">
        <v>1</v>
      </c>
      <c r="Z13" s="31">
        <v>331</v>
      </c>
      <c r="AA13" s="31">
        <v>35</v>
      </c>
      <c r="AB13" s="31">
        <v>33</v>
      </c>
      <c r="AC13" s="31">
        <v>134</v>
      </c>
      <c r="AD13" s="32">
        <v>14</v>
      </c>
    </row>
    <row r="14" spans="1:30" ht="15.75" x14ac:dyDescent="0.25">
      <c r="A14" s="99" t="s">
        <v>25</v>
      </c>
      <c r="B14" s="100"/>
      <c r="C14" s="45">
        <v>310</v>
      </c>
      <c r="D14" s="8" t="s">
        <v>52</v>
      </c>
      <c r="E14" s="9">
        <v>659</v>
      </c>
      <c r="F14" s="30">
        <f>SUM(G14:W14)</f>
        <v>663</v>
      </c>
      <c r="G14" s="30">
        <v>63</v>
      </c>
      <c r="H14" s="30">
        <v>73</v>
      </c>
      <c r="I14" s="30">
        <v>70</v>
      </c>
      <c r="J14" s="30">
        <v>68</v>
      </c>
      <c r="K14" s="30">
        <v>62</v>
      </c>
      <c r="L14" s="30">
        <v>53</v>
      </c>
      <c r="M14" s="30">
        <v>46</v>
      </c>
      <c r="N14" s="30">
        <v>42</v>
      </c>
      <c r="O14" s="30">
        <v>37</v>
      </c>
      <c r="P14" s="30">
        <v>31</v>
      </c>
      <c r="Q14" s="30">
        <v>26</v>
      </c>
      <c r="R14" s="30">
        <v>24</v>
      </c>
      <c r="S14" s="30">
        <v>20</v>
      </c>
      <c r="T14" s="30">
        <v>17</v>
      </c>
      <c r="U14" s="30">
        <v>12</v>
      </c>
      <c r="V14" s="30">
        <v>9</v>
      </c>
      <c r="W14" s="30">
        <v>10</v>
      </c>
      <c r="X14" s="31">
        <v>11</v>
      </c>
      <c r="Y14" s="31">
        <v>1</v>
      </c>
      <c r="Z14" s="31">
        <v>325</v>
      </c>
      <c r="AA14" s="31">
        <v>34</v>
      </c>
      <c r="AB14" s="31">
        <v>32</v>
      </c>
      <c r="AC14" s="31">
        <v>132</v>
      </c>
      <c r="AD14" s="32">
        <v>13</v>
      </c>
    </row>
    <row r="15" spans="1:30" s="36" customFormat="1" ht="15.75" x14ac:dyDescent="0.25">
      <c r="A15" s="99" t="s">
        <v>26</v>
      </c>
      <c r="B15" s="100"/>
      <c r="C15" s="12">
        <v>210501</v>
      </c>
      <c r="D15" s="13" t="s">
        <v>53</v>
      </c>
      <c r="E15" s="14">
        <f t="shared" ref="E15:AD15" si="3">SUM(E16:E21)</f>
        <v>10017</v>
      </c>
      <c r="F15" s="14">
        <f>SUM(F16:F21)</f>
        <v>10014</v>
      </c>
      <c r="G15" s="14">
        <v>944</v>
      </c>
      <c r="H15" s="14">
        <v>1102</v>
      </c>
      <c r="I15" s="14">
        <v>1074</v>
      </c>
      <c r="J15" s="14">
        <v>1025</v>
      </c>
      <c r="K15" s="14">
        <f t="shared" si="3"/>
        <v>936</v>
      </c>
      <c r="L15" s="14">
        <f t="shared" si="3"/>
        <v>802</v>
      </c>
      <c r="M15" s="14">
        <f t="shared" si="3"/>
        <v>697</v>
      </c>
      <c r="N15" s="14">
        <f t="shared" si="3"/>
        <v>643</v>
      </c>
      <c r="O15" s="14">
        <f t="shared" si="3"/>
        <v>558</v>
      </c>
      <c r="P15" s="14">
        <f t="shared" si="3"/>
        <v>471</v>
      </c>
      <c r="Q15" s="14">
        <f t="shared" si="3"/>
        <v>395</v>
      </c>
      <c r="R15" s="14">
        <f t="shared" si="3"/>
        <v>360</v>
      </c>
      <c r="S15" s="14">
        <f t="shared" si="3"/>
        <v>301</v>
      </c>
      <c r="T15" s="14">
        <f t="shared" si="3"/>
        <v>250</v>
      </c>
      <c r="U15" s="14">
        <f t="shared" si="3"/>
        <v>176</v>
      </c>
      <c r="V15" s="14">
        <f t="shared" si="3"/>
        <v>133</v>
      </c>
      <c r="W15" s="14">
        <f t="shared" si="3"/>
        <v>147</v>
      </c>
      <c r="X15" s="14">
        <f t="shared" si="3"/>
        <v>165</v>
      </c>
      <c r="Y15" s="14">
        <f t="shared" si="3"/>
        <v>13</v>
      </c>
      <c r="Z15" s="14">
        <f t="shared" si="3"/>
        <v>4937</v>
      </c>
      <c r="AA15" s="14">
        <f t="shared" si="3"/>
        <v>522</v>
      </c>
      <c r="AB15" s="14">
        <f t="shared" si="3"/>
        <v>492</v>
      </c>
      <c r="AC15" s="14">
        <f t="shared" si="3"/>
        <v>2001</v>
      </c>
      <c r="AD15" s="27">
        <f t="shared" si="3"/>
        <v>205</v>
      </c>
    </row>
    <row r="16" spans="1:30" ht="15.75" x14ac:dyDescent="0.25">
      <c r="A16" s="99" t="s">
        <v>27</v>
      </c>
      <c r="B16" s="100"/>
      <c r="C16" s="45">
        <v>201</v>
      </c>
      <c r="D16" s="8" t="s">
        <v>54</v>
      </c>
      <c r="E16" s="9">
        <v>3082</v>
      </c>
      <c r="F16" s="30">
        <f t="shared" ref="F16:F21" si="4">SUM(G16:W16)</f>
        <v>3081</v>
      </c>
      <c r="G16" s="30">
        <v>291</v>
      </c>
      <c r="H16" s="30">
        <v>338</v>
      </c>
      <c r="I16" s="30">
        <v>331</v>
      </c>
      <c r="J16" s="30">
        <v>315</v>
      </c>
      <c r="K16" s="30">
        <v>288</v>
      </c>
      <c r="L16" s="30">
        <v>247</v>
      </c>
      <c r="M16" s="30">
        <v>214</v>
      </c>
      <c r="N16" s="30">
        <v>198</v>
      </c>
      <c r="O16" s="30">
        <v>172</v>
      </c>
      <c r="P16" s="30">
        <v>145</v>
      </c>
      <c r="Q16" s="30">
        <v>122</v>
      </c>
      <c r="R16" s="30">
        <v>111</v>
      </c>
      <c r="S16" s="30">
        <v>92</v>
      </c>
      <c r="T16" s="30">
        <v>77</v>
      </c>
      <c r="U16" s="30">
        <v>54</v>
      </c>
      <c r="V16" s="30">
        <v>41</v>
      </c>
      <c r="W16" s="30">
        <v>45</v>
      </c>
      <c r="X16" s="31">
        <v>51</v>
      </c>
      <c r="Y16" s="31">
        <v>4</v>
      </c>
      <c r="Z16" s="31">
        <v>1519</v>
      </c>
      <c r="AA16" s="31">
        <v>160</v>
      </c>
      <c r="AB16" s="31">
        <v>151</v>
      </c>
      <c r="AC16" s="31">
        <v>616</v>
      </c>
      <c r="AD16" s="32">
        <v>63</v>
      </c>
    </row>
    <row r="17" spans="1:30" ht="15.75" x14ac:dyDescent="0.25">
      <c r="A17" s="99" t="s">
        <v>28</v>
      </c>
      <c r="B17" s="100"/>
      <c r="C17" s="45">
        <v>315</v>
      </c>
      <c r="D17" s="8" t="s">
        <v>55</v>
      </c>
      <c r="E17" s="9">
        <v>1092</v>
      </c>
      <c r="F17" s="30">
        <f t="shared" si="4"/>
        <v>1090</v>
      </c>
      <c r="G17" s="30">
        <v>103</v>
      </c>
      <c r="H17" s="30">
        <v>120</v>
      </c>
      <c r="I17" s="30">
        <v>117</v>
      </c>
      <c r="J17" s="30">
        <v>112</v>
      </c>
      <c r="K17" s="30">
        <v>102</v>
      </c>
      <c r="L17" s="30">
        <v>87</v>
      </c>
      <c r="M17" s="30">
        <v>76</v>
      </c>
      <c r="N17" s="30">
        <v>70</v>
      </c>
      <c r="O17" s="30">
        <v>61</v>
      </c>
      <c r="P17" s="30">
        <v>51</v>
      </c>
      <c r="Q17" s="30">
        <v>43</v>
      </c>
      <c r="R17" s="30">
        <v>39</v>
      </c>
      <c r="S17" s="30">
        <v>33</v>
      </c>
      <c r="T17" s="30">
        <v>27</v>
      </c>
      <c r="U17" s="30">
        <v>19</v>
      </c>
      <c r="V17" s="30">
        <v>14</v>
      </c>
      <c r="W17" s="30">
        <v>16</v>
      </c>
      <c r="X17" s="31">
        <v>18</v>
      </c>
      <c r="Y17" s="31">
        <v>1</v>
      </c>
      <c r="Z17" s="31">
        <v>538</v>
      </c>
      <c r="AA17" s="31">
        <v>57</v>
      </c>
      <c r="AB17" s="31">
        <v>54</v>
      </c>
      <c r="AC17" s="31">
        <v>218</v>
      </c>
      <c r="AD17" s="32">
        <v>22</v>
      </c>
    </row>
    <row r="18" spans="1:30" ht="15.75" x14ac:dyDescent="0.25">
      <c r="A18" s="99" t="s">
        <v>29</v>
      </c>
      <c r="B18" s="100"/>
      <c r="C18" s="45">
        <v>312</v>
      </c>
      <c r="D18" s="8" t="s">
        <v>56</v>
      </c>
      <c r="E18" s="9">
        <v>1522</v>
      </c>
      <c r="F18" s="30">
        <f t="shared" si="4"/>
        <v>1523</v>
      </c>
      <c r="G18" s="30">
        <v>144</v>
      </c>
      <c r="H18" s="30">
        <v>168</v>
      </c>
      <c r="I18" s="30">
        <v>162</v>
      </c>
      <c r="J18" s="30">
        <v>156</v>
      </c>
      <c r="K18" s="30">
        <v>142</v>
      </c>
      <c r="L18" s="30">
        <v>122</v>
      </c>
      <c r="M18" s="30">
        <v>106</v>
      </c>
      <c r="N18" s="30">
        <v>98</v>
      </c>
      <c r="O18" s="30">
        <v>85</v>
      </c>
      <c r="P18" s="30">
        <v>72</v>
      </c>
      <c r="Q18" s="30">
        <v>60</v>
      </c>
      <c r="R18" s="30">
        <v>55</v>
      </c>
      <c r="S18" s="30">
        <v>46</v>
      </c>
      <c r="T18" s="30">
        <v>38</v>
      </c>
      <c r="U18" s="30">
        <v>27</v>
      </c>
      <c r="V18" s="30">
        <v>20</v>
      </c>
      <c r="W18" s="30">
        <v>22</v>
      </c>
      <c r="X18" s="31">
        <v>25</v>
      </c>
      <c r="Y18" s="31">
        <v>2</v>
      </c>
      <c r="Z18" s="31">
        <v>750</v>
      </c>
      <c r="AA18" s="31">
        <v>79</v>
      </c>
      <c r="AB18" s="31">
        <v>75</v>
      </c>
      <c r="AC18" s="31">
        <v>304</v>
      </c>
      <c r="AD18" s="32">
        <v>31</v>
      </c>
    </row>
    <row r="19" spans="1:30" ht="15.75" x14ac:dyDescent="0.25">
      <c r="A19" s="99" t="s">
        <v>30</v>
      </c>
      <c r="B19" s="100"/>
      <c r="C19" s="45">
        <v>314</v>
      </c>
      <c r="D19" s="8" t="s">
        <v>57</v>
      </c>
      <c r="E19" s="9">
        <v>2087</v>
      </c>
      <c r="F19" s="30">
        <f t="shared" si="4"/>
        <v>2086</v>
      </c>
      <c r="G19" s="30">
        <v>197</v>
      </c>
      <c r="H19" s="30">
        <v>229</v>
      </c>
      <c r="I19" s="30">
        <v>223</v>
      </c>
      <c r="J19" s="30">
        <v>214</v>
      </c>
      <c r="K19" s="30">
        <v>195</v>
      </c>
      <c r="L19" s="30">
        <v>167</v>
      </c>
      <c r="M19" s="30">
        <v>145</v>
      </c>
      <c r="N19" s="30">
        <v>134</v>
      </c>
      <c r="O19" s="30">
        <v>116</v>
      </c>
      <c r="P19" s="30">
        <v>98</v>
      </c>
      <c r="Q19" s="30">
        <v>82</v>
      </c>
      <c r="R19" s="30">
        <v>75</v>
      </c>
      <c r="S19" s="30">
        <v>63</v>
      </c>
      <c r="T19" s="30">
        <v>52</v>
      </c>
      <c r="U19" s="30">
        <v>37</v>
      </c>
      <c r="V19" s="30">
        <v>28</v>
      </c>
      <c r="W19" s="30">
        <v>31</v>
      </c>
      <c r="X19" s="31">
        <v>34</v>
      </c>
      <c r="Y19" s="31">
        <v>3</v>
      </c>
      <c r="Z19" s="31">
        <v>1029</v>
      </c>
      <c r="AA19" s="31">
        <v>109</v>
      </c>
      <c r="AB19" s="31">
        <v>102</v>
      </c>
      <c r="AC19" s="31">
        <v>417</v>
      </c>
      <c r="AD19" s="32">
        <v>43</v>
      </c>
    </row>
    <row r="20" spans="1:30" ht="15.75" x14ac:dyDescent="0.25">
      <c r="A20" s="99" t="s">
        <v>31</v>
      </c>
      <c r="B20" s="100"/>
      <c r="C20" s="45">
        <v>313</v>
      </c>
      <c r="D20" s="8" t="s">
        <v>58</v>
      </c>
      <c r="E20" s="9">
        <v>972</v>
      </c>
      <c r="F20" s="30">
        <f t="shared" si="4"/>
        <v>973</v>
      </c>
      <c r="G20" s="30">
        <v>92</v>
      </c>
      <c r="H20" s="30">
        <v>108</v>
      </c>
      <c r="I20" s="30">
        <v>105</v>
      </c>
      <c r="J20" s="30">
        <v>99</v>
      </c>
      <c r="K20" s="30">
        <v>91</v>
      </c>
      <c r="L20" s="30">
        <v>78</v>
      </c>
      <c r="M20" s="30">
        <v>68</v>
      </c>
      <c r="N20" s="30">
        <v>62</v>
      </c>
      <c r="O20" s="30">
        <v>54</v>
      </c>
      <c r="P20" s="30">
        <v>46</v>
      </c>
      <c r="Q20" s="30">
        <v>38</v>
      </c>
      <c r="R20" s="30">
        <v>35</v>
      </c>
      <c r="S20" s="30">
        <v>29</v>
      </c>
      <c r="T20" s="30">
        <v>24</v>
      </c>
      <c r="U20" s="30">
        <v>17</v>
      </c>
      <c r="V20" s="30">
        <v>13</v>
      </c>
      <c r="W20" s="30">
        <v>14</v>
      </c>
      <c r="X20" s="31">
        <v>16</v>
      </c>
      <c r="Y20" s="31">
        <v>1</v>
      </c>
      <c r="Z20" s="31">
        <v>479</v>
      </c>
      <c r="AA20" s="31">
        <v>51</v>
      </c>
      <c r="AB20" s="31">
        <v>48</v>
      </c>
      <c r="AC20" s="31">
        <v>194</v>
      </c>
      <c r="AD20" s="32">
        <v>20</v>
      </c>
    </row>
    <row r="21" spans="1:30" ht="15.75" x14ac:dyDescent="0.25">
      <c r="A21" s="99" t="s">
        <v>32</v>
      </c>
      <c r="B21" s="100"/>
      <c r="C21" s="45">
        <v>318</v>
      </c>
      <c r="D21" s="8" t="s">
        <v>59</v>
      </c>
      <c r="E21" s="9">
        <v>1262</v>
      </c>
      <c r="F21" s="30">
        <f t="shared" si="4"/>
        <v>1261</v>
      </c>
      <c r="G21" s="30">
        <v>117</v>
      </c>
      <c r="H21" s="30">
        <v>139</v>
      </c>
      <c r="I21" s="30">
        <v>136</v>
      </c>
      <c r="J21" s="30">
        <v>129</v>
      </c>
      <c r="K21" s="30">
        <v>118</v>
      </c>
      <c r="L21" s="30">
        <v>101</v>
      </c>
      <c r="M21" s="30">
        <v>88</v>
      </c>
      <c r="N21" s="30">
        <v>81</v>
      </c>
      <c r="O21" s="30">
        <v>70</v>
      </c>
      <c r="P21" s="30">
        <v>59</v>
      </c>
      <c r="Q21" s="30">
        <v>50</v>
      </c>
      <c r="R21" s="30">
        <v>45</v>
      </c>
      <c r="S21" s="30">
        <v>38</v>
      </c>
      <c r="T21" s="30">
        <v>32</v>
      </c>
      <c r="U21" s="30">
        <v>22</v>
      </c>
      <c r="V21" s="30">
        <v>17</v>
      </c>
      <c r="W21" s="30">
        <v>19</v>
      </c>
      <c r="X21" s="31">
        <v>21</v>
      </c>
      <c r="Y21" s="31">
        <v>2</v>
      </c>
      <c r="Z21" s="31">
        <v>622</v>
      </c>
      <c r="AA21" s="31">
        <v>66</v>
      </c>
      <c r="AB21" s="31">
        <v>62</v>
      </c>
      <c r="AC21" s="31">
        <v>252</v>
      </c>
      <c r="AD21" s="32">
        <v>26</v>
      </c>
    </row>
    <row r="22" spans="1:30" s="36" customFormat="1" ht="15.75" x14ac:dyDescent="0.25">
      <c r="A22" s="99" t="s">
        <v>33</v>
      </c>
      <c r="B22" s="100"/>
      <c r="C22" s="12">
        <v>210501</v>
      </c>
      <c r="D22" s="13" t="s">
        <v>60</v>
      </c>
      <c r="E22" s="14">
        <f>SUM(E23:E31)</f>
        <v>12992</v>
      </c>
      <c r="F22" s="14">
        <f>SUM(F23:F31)</f>
        <v>12994</v>
      </c>
      <c r="G22" s="14">
        <v>1226</v>
      </c>
      <c r="H22" s="14">
        <v>1430</v>
      </c>
      <c r="I22" s="14">
        <v>1388</v>
      </c>
      <c r="J22" s="14">
        <v>1334</v>
      </c>
      <c r="K22" s="14">
        <f t="shared" ref="K22:AD22" si="5">SUM(K23:K31)</f>
        <v>1213</v>
      </c>
      <c r="L22" s="14">
        <f t="shared" si="5"/>
        <v>1041</v>
      </c>
      <c r="M22" s="14">
        <f t="shared" si="5"/>
        <v>901</v>
      </c>
      <c r="N22" s="14">
        <f t="shared" si="5"/>
        <v>835</v>
      </c>
      <c r="O22" s="14">
        <f t="shared" si="5"/>
        <v>722</v>
      </c>
      <c r="P22" s="14">
        <f t="shared" si="5"/>
        <v>612</v>
      </c>
      <c r="Q22" s="14">
        <f t="shared" si="5"/>
        <v>513</v>
      </c>
      <c r="R22" s="14">
        <f t="shared" si="5"/>
        <v>468</v>
      </c>
      <c r="S22" s="14">
        <f t="shared" si="5"/>
        <v>391</v>
      </c>
      <c r="T22" s="14">
        <f t="shared" si="5"/>
        <v>326</v>
      </c>
      <c r="U22" s="14">
        <f t="shared" si="5"/>
        <v>229</v>
      </c>
      <c r="V22" s="14">
        <f t="shared" si="5"/>
        <v>173</v>
      </c>
      <c r="W22" s="14">
        <f t="shared" si="5"/>
        <v>192</v>
      </c>
      <c r="X22" s="14">
        <f t="shared" si="5"/>
        <v>212</v>
      </c>
      <c r="Y22" s="14">
        <f t="shared" si="5"/>
        <v>17</v>
      </c>
      <c r="Z22" s="14">
        <f t="shared" si="5"/>
        <v>6404</v>
      </c>
      <c r="AA22" s="14">
        <f t="shared" si="5"/>
        <v>677</v>
      </c>
      <c r="AB22" s="14">
        <f t="shared" si="5"/>
        <v>640</v>
      </c>
      <c r="AC22" s="14">
        <f t="shared" si="5"/>
        <v>2597</v>
      </c>
      <c r="AD22" s="27">
        <f t="shared" si="5"/>
        <v>265</v>
      </c>
    </row>
    <row r="23" spans="1:30" ht="15.75" x14ac:dyDescent="0.25">
      <c r="A23" s="99" t="s">
        <v>34</v>
      </c>
      <c r="B23" s="100"/>
      <c r="C23" s="45">
        <v>303</v>
      </c>
      <c r="D23" s="8" t="s">
        <v>61</v>
      </c>
      <c r="E23" s="9">
        <v>2057</v>
      </c>
      <c r="F23" s="30">
        <f t="shared" ref="F23:F31" si="6">SUM(G23:W23)</f>
        <v>2057</v>
      </c>
      <c r="G23" s="30">
        <v>194</v>
      </c>
      <c r="H23" s="30">
        <v>227</v>
      </c>
      <c r="I23" s="30">
        <v>220</v>
      </c>
      <c r="J23" s="30">
        <v>211</v>
      </c>
      <c r="K23" s="30">
        <v>192</v>
      </c>
      <c r="L23" s="30">
        <v>165</v>
      </c>
      <c r="M23" s="30">
        <v>143</v>
      </c>
      <c r="N23" s="30">
        <v>132</v>
      </c>
      <c r="O23" s="30">
        <v>114</v>
      </c>
      <c r="P23" s="30">
        <v>97</v>
      </c>
      <c r="Q23" s="30">
        <v>81</v>
      </c>
      <c r="R23" s="30">
        <v>74</v>
      </c>
      <c r="S23" s="30">
        <v>62</v>
      </c>
      <c r="T23" s="30">
        <v>52</v>
      </c>
      <c r="U23" s="30">
        <v>36</v>
      </c>
      <c r="V23" s="30">
        <v>27</v>
      </c>
      <c r="W23" s="30">
        <v>30</v>
      </c>
      <c r="X23" s="31">
        <v>34</v>
      </c>
      <c r="Y23" s="31">
        <v>3</v>
      </c>
      <c r="Z23" s="31">
        <v>1014</v>
      </c>
      <c r="AA23" s="31">
        <v>107</v>
      </c>
      <c r="AB23" s="31">
        <v>101</v>
      </c>
      <c r="AC23" s="31">
        <v>411</v>
      </c>
      <c r="AD23" s="32">
        <v>42</v>
      </c>
    </row>
    <row r="24" spans="1:30" ht="15.75" x14ac:dyDescent="0.25">
      <c r="A24" s="99" t="s">
        <v>108</v>
      </c>
      <c r="B24" s="100"/>
      <c r="C24" s="45">
        <v>304</v>
      </c>
      <c r="D24" s="8" t="s">
        <v>62</v>
      </c>
      <c r="E24" s="9">
        <v>1892</v>
      </c>
      <c r="F24" s="30">
        <f t="shared" si="6"/>
        <v>1892</v>
      </c>
      <c r="G24" s="30">
        <v>179</v>
      </c>
      <c r="H24" s="30">
        <v>208</v>
      </c>
      <c r="I24" s="30">
        <v>202</v>
      </c>
      <c r="J24" s="30">
        <v>194</v>
      </c>
      <c r="K24" s="30">
        <v>177</v>
      </c>
      <c r="L24" s="30">
        <v>152</v>
      </c>
      <c r="M24" s="30">
        <v>131</v>
      </c>
      <c r="N24" s="30">
        <v>122</v>
      </c>
      <c r="O24" s="30">
        <v>105</v>
      </c>
      <c r="P24" s="30">
        <v>89</v>
      </c>
      <c r="Q24" s="30">
        <v>75</v>
      </c>
      <c r="R24" s="30">
        <v>68</v>
      </c>
      <c r="S24" s="30">
        <v>57</v>
      </c>
      <c r="T24" s="30">
        <v>47</v>
      </c>
      <c r="U24" s="30">
        <v>33</v>
      </c>
      <c r="V24" s="30">
        <v>25</v>
      </c>
      <c r="W24" s="30">
        <v>28</v>
      </c>
      <c r="X24" s="31">
        <v>31</v>
      </c>
      <c r="Y24" s="31">
        <v>2</v>
      </c>
      <c r="Z24" s="31">
        <v>933</v>
      </c>
      <c r="AA24" s="31">
        <v>98</v>
      </c>
      <c r="AB24" s="31">
        <v>93</v>
      </c>
      <c r="AC24" s="31">
        <v>378</v>
      </c>
      <c r="AD24" s="32">
        <v>39</v>
      </c>
    </row>
    <row r="25" spans="1:30" x14ac:dyDescent="0.25">
      <c r="C25" s="45">
        <v>316</v>
      </c>
      <c r="D25" s="8" t="s">
        <v>63</v>
      </c>
      <c r="E25" s="9">
        <v>2027</v>
      </c>
      <c r="F25" s="30">
        <f t="shared" si="6"/>
        <v>2028</v>
      </c>
      <c r="G25" s="30">
        <v>192</v>
      </c>
      <c r="H25" s="30">
        <v>223</v>
      </c>
      <c r="I25" s="30">
        <v>217</v>
      </c>
      <c r="J25" s="30">
        <v>208</v>
      </c>
      <c r="K25" s="30">
        <v>189</v>
      </c>
      <c r="L25" s="30">
        <v>162</v>
      </c>
      <c r="M25" s="30">
        <v>141</v>
      </c>
      <c r="N25" s="30">
        <v>130</v>
      </c>
      <c r="O25" s="30">
        <v>113</v>
      </c>
      <c r="P25" s="30">
        <v>95</v>
      </c>
      <c r="Q25" s="30">
        <v>80</v>
      </c>
      <c r="R25" s="30">
        <v>73</v>
      </c>
      <c r="S25" s="30">
        <v>61</v>
      </c>
      <c r="T25" s="30">
        <v>51</v>
      </c>
      <c r="U25" s="30">
        <v>36</v>
      </c>
      <c r="V25" s="30">
        <v>27</v>
      </c>
      <c r="W25" s="30">
        <v>30</v>
      </c>
      <c r="X25" s="31">
        <v>33</v>
      </c>
      <c r="Y25" s="31">
        <v>3</v>
      </c>
      <c r="Z25" s="31">
        <v>999</v>
      </c>
      <c r="AA25" s="31">
        <v>106</v>
      </c>
      <c r="AB25" s="31">
        <v>100</v>
      </c>
      <c r="AC25" s="31">
        <v>405</v>
      </c>
      <c r="AD25" s="32">
        <v>41</v>
      </c>
    </row>
    <row r="26" spans="1:30" x14ac:dyDescent="0.25">
      <c r="C26" s="45">
        <v>307</v>
      </c>
      <c r="D26" s="8" t="s">
        <v>64</v>
      </c>
      <c r="E26" s="9">
        <v>2335</v>
      </c>
      <c r="F26" s="30">
        <f t="shared" si="6"/>
        <v>2335</v>
      </c>
      <c r="G26" s="30">
        <v>221</v>
      </c>
      <c r="H26" s="30">
        <v>257</v>
      </c>
      <c r="I26" s="30">
        <v>249</v>
      </c>
      <c r="J26" s="30">
        <v>240</v>
      </c>
      <c r="K26" s="30">
        <v>218</v>
      </c>
      <c r="L26" s="30">
        <v>187</v>
      </c>
      <c r="M26" s="30">
        <v>162</v>
      </c>
      <c r="N26" s="30">
        <v>150</v>
      </c>
      <c r="O26" s="30">
        <v>130</v>
      </c>
      <c r="P26" s="30">
        <v>110</v>
      </c>
      <c r="Q26" s="30">
        <v>92</v>
      </c>
      <c r="R26" s="30">
        <v>84</v>
      </c>
      <c r="S26" s="30">
        <v>70</v>
      </c>
      <c r="T26" s="30">
        <v>59</v>
      </c>
      <c r="U26" s="30">
        <v>41</v>
      </c>
      <c r="V26" s="30">
        <v>31</v>
      </c>
      <c r="W26" s="30">
        <v>34</v>
      </c>
      <c r="X26" s="31">
        <v>38</v>
      </c>
      <c r="Y26" s="31">
        <v>3</v>
      </c>
      <c r="Z26" s="31">
        <v>1151</v>
      </c>
      <c r="AA26" s="31">
        <v>122</v>
      </c>
      <c r="AB26" s="31">
        <v>115</v>
      </c>
      <c r="AC26" s="31">
        <v>467</v>
      </c>
      <c r="AD26" s="32">
        <v>48</v>
      </c>
    </row>
    <row r="27" spans="1:30" x14ac:dyDescent="0.25">
      <c r="C27" s="45">
        <v>311</v>
      </c>
      <c r="D27" s="8" t="s">
        <v>65</v>
      </c>
      <c r="E27" s="9">
        <v>995</v>
      </c>
      <c r="F27" s="30">
        <f t="shared" si="6"/>
        <v>995</v>
      </c>
      <c r="G27" s="30">
        <v>94</v>
      </c>
      <c r="H27" s="30">
        <v>109</v>
      </c>
      <c r="I27" s="30">
        <v>106</v>
      </c>
      <c r="J27" s="30">
        <v>102</v>
      </c>
      <c r="K27" s="30">
        <v>93</v>
      </c>
      <c r="L27" s="30">
        <v>80</v>
      </c>
      <c r="M27" s="30">
        <v>69</v>
      </c>
      <c r="N27" s="30">
        <v>64</v>
      </c>
      <c r="O27" s="30">
        <v>55</v>
      </c>
      <c r="P27" s="30">
        <v>47</v>
      </c>
      <c r="Q27" s="30">
        <v>39</v>
      </c>
      <c r="R27" s="30">
        <v>36</v>
      </c>
      <c r="S27" s="30">
        <v>30</v>
      </c>
      <c r="T27" s="30">
        <v>25</v>
      </c>
      <c r="U27" s="30">
        <v>18</v>
      </c>
      <c r="V27" s="30">
        <v>13</v>
      </c>
      <c r="W27" s="30">
        <v>15</v>
      </c>
      <c r="X27" s="31">
        <v>16</v>
      </c>
      <c r="Y27" s="31">
        <v>1</v>
      </c>
      <c r="Z27" s="31">
        <v>490</v>
      </c>
      <c r="AA27" s="31">
        <v>52</v>
      </c>
      <c r="AB27" s="31">
        <v>49</v>
      </c>
      <c r="AC27" s="31">
        <v>199</v>
      </c>
      <c r="AD27" s="32">
        <v>20</v>
      </c>
    </row>
    <row r="28" spans="1:30" x14ac:dyDescent="0.25">
      <c r="C28" s="45">
        <v>308</v>
      </c>
      <c r="D28" s="8" t="s">
        <v>66</v>
      </c>
      <c r="E28" s="9">
        <v>1359</v>
      </c>
      <c r="F28" s="30">
        <f t="shared" si="6"/>
        <v>1359</v>
      </c>
      <c r="G28" s="30">
        <v>127</v>
      </c>
      <c r="H28" s="30">
        <v>149</v>
      </c>
      <c r="I28" s="30">
        <v>146</v>
      </c>
      <c r="J28" s="30">
        <v>140</v>
      </c>
      <c r="K28" s="30">
        <v>127</v>
      </c>
      <c r="L28" s="30">
        <v>109</v>
      </c>
      <c r="M28" s="30">
        <v>94</v>
      </c>
      <c r="N28" s="30">
        <v>87</v>
      </c>
      <c r="O28" s="30">
        <v>76</v>
      </c>
      <c r="P28" s="30">
        <v>64</v>
      </c>
      <c r="Q28" s="30">
        <v>54</v>
      </c>
      <c r="R28" s="30">
        <v>49</v>
      </c>
      <c r="S28" s="30">
        <v>41</v>
      </c>
      <c r="T28" s="30">
        <v>34</v>
      </c>
      <c r="U28" s="30">
        <v>24</v>
      </c>
      <c r="V28" s="30">
        <v>18</v>
      </c>
      <c r="W28" s="30">
        <v>20</v>
      </c>
      <c r="X28" s="31">
        <v>22</v>
      </c>
      <c r="Y28" s="31">
        <v>2</v>
      </c>
      <c r="Z28" s="31">
        <v>670</v>
      </c>
      <c r="AA28" s="31">
        <v>71</v>
      </c>
      <c r="AB28" s="31">
        <v>67</v>
      </c>
      <c r="AC28" s="31">
        <v>272</v>
      </c>
      <c r="AD28" s="32">
        <v>28</v>
      </c>
    </row>
    <row r="29" spans="1:30" x14ac:dyDescent="0.25">
      <c r="C29" s="45">
        <v>302</v>
      </c>
      <c r="D29" s="8" t="s">
        <v>67</v>
      </c>
      <c r="E29" s="9">
        <v>797</v>
      </c>
      <c r="F29" s="30">
        <f t="shared" si="6"/>
        <v>797</v>
      </c>
      <c r="G29" s="30">
        <v>75</v>
      </c>
      <c r="H29" s="30">
        <v>88</v>
      </c>
      <c r="I29" s="30">
        <v>85</v>
      </c>
      <c r="J29" s="30">
        <v>82</v>
      </c>
      <c r="K29" s="30">
        <v>74</v>
      </c>
      <c r="L29" s="30">
        <v>64</v>
      </c>
      <c r="M29" s="30">
        <v>55</v>
      </c>
      <c r="N29" s="30">
        <v>51</v>
      </c>
      <c r="O29" s="30">
        <v>44</v>
      </c>
      <c r="P29" s="30">
        <v>38</v>
      </c>
      <c r="Q29" s="30">
        <v>31</v>
      </c>
      <c r="R29" s="30">
        <v>29</v>
      </c>
      <c r="S29" s="30">
        <v>24</v>
      </c>
      <c r="T29" s="30">
        <v>20</v>
      </c>
      <c r="U29" s="30">
        <v>14</v>
      </c>
      <c r="V29" s="30">
        <v>11</v>
      </c>
      <c r="W29" s="30">
        <v>12</v>
      </c>
      <c r="X29" s="31">
        <v>13</v>
      </c>
      <c r="Y29" s="31">
        <v>1</v>
      </c>
      <c r="Z29" s="31">
        <v>393</v>
      </c>
      <c r="AA29" s="31">
        <v>41</v>
      </c>
      <c r="AB29" s="31">
        <v>39</v>
      </c>
      <c r="AC29" s="31">
        <v>159</v>
      </c>
      <c r="AD29" s="32">
        <v>16</v>
      </c>
    </row>
    <row r="30" spans="1:30" x14ac:dyDescent="0.25">
      <c r="C30" s="45">
        <v>317</v>
      </c>
      <c r="D30" s="8" t="s">
        <v>68</v>
      </c>
      <c r="E30" s="9">
        <v>725</v>
      </c>
      <c r="F30" s="30">
        <f t="shared" si="6"/>
        <v>726</v>
      </c>
      <c r="G30" s="30">
        <v>69</v>
      </c>
      <c r="H30" s="30">
        <v>80</v>
      </c>
      <c r="I30" s="30">
        <v>77</v>
      </c>
      <c r="J30" s="30">
        <v>74</v>
      </c>
      <c r="K30" s="30">
        <v>68</v>
      </c>
      <c r="L30" s="30">
        <v>58</v>
      </c>
      <c r="M30" s="30">
        <v>50</v>
      </c>
      <c r="N30" s="30">
        <v>47</v>
      </c>
      <c r="O30" s="30">
        <v>40</v>
      </c>
      <c r="P30" s="30">
        <v>34</v>
      </c>
      <c r="Q30" s="30">
        <v>29</v>
      </c>
      <c r="R30" s="30">
        <v>26</v>
      </c>
      <c r="S30" s="30">
        <v>22</v>
      </c>
      <c r="T30" s="30">
        <v>18</v>
      </c>
      <c r="U30" s="30">
        <v>13</v>
      </c>
      <c r="V30" s="30">
        <v>10</v>
      </c>
      <c r="W30" s="30">
        <v>11</v>
      </c>
      <c r="X30" s="31">
        <v>12</v>
      </c>
      <c r="Y30" s="31">
        <v>1</v>
      </c>
      <c r="Z30" s="31">
        <v>357</v>
      </c>
      <c r="AA30" s="31">
        <v>38</v>
      </c>
      <c r="AB30" s="31">
        <v>36</v>
      </c>
      <c r="AC30" s="31">
        <v>145</v>
      </c>
      <c r="AD30" s="32">
        <v>15</v>
      </c>
    </row>
    <row r="31" spans="1:30" x14ac:dyDescent="0.25">
      <c r="C31" s="45">
        <v>318</v>
      </c>
      <c r="D31" s="8" t="s">
        <v>69</v>
      </c>
      <c r="E31" s="9">
        <v>805</v>
      </c>
      <c r="F31" s="30">
        <f t="shared" si="6"/>
        <v>805</v>
      </c>
      <c r="G31" s="30">
        <v>75</v>
      </c>
      <c r="H31" s="30">
        <v>89</v>
      </c>
      <c r="I31" s="30">
        <v>86</v>
      </c>
      <c r="J31" s="30">
        <v>83</v>
      </c>
      <c r="K31" s="30">
        <v>75</v>
      </c>
      <c r="L31" s="30">
        <v>64</v>
      </c>
      <c r="M31" s="30">
        <v>56</v>
      </c>
      <c r="N31" s="30">
        <v>52</v>
      </c>
      <c r="O31" s="30">
        <v>45</v>
      </c>
      <c r="P31" s="30">
        <v>38</v>
      </c>
      <c r="Q31" s="30">
        <v>32</v>
      </c>
      <c r="R31" s="30">
        <v>29</v>
      </c>
      <c r="S31" s="30">
        <v>24</v>
      </c>
      <c r="T31" s="30">
        <v>20</v>
      </c>
      <c r="U31" s="30">
        <v>14</v>
      </c>
      <c r="V31" s="30">
        <v>11</v>
      </c>
      <c r="W31" s="30">
        <v>12</v>
      </c>
      <c r="X31" s="31">
        <v>13</v>
      </c>
      <c r="Y31" s="31">
        <v>1</v>
      </c>
      <c r="Z31" s="31">
        <v>397</v>
      </c>
      <c r="AA31" s="31">
        <v>42</v>
      </c>
      <c r="AB31" s="31">
        <v>40</v>
      </c>
      <c r="AC31" s="31">
        <v>161</v>
      </c>
      <c r="AD31" s="32">
        <v>16</v>
      </c>
    </row>
    <row r="32" spans="1:30" s="36" customFormat="1" x14ac:dyDescent="0.25">
      <c r="C32" s="15">
        <v>210503</v>
      </c>
      <c r="D32" s="16" t="s">
        <v>70</v>
      </c>
      <c r="E32" s="7">
        <f t="shared" ref="E32:AD32" si="7">SUM(E33:E40)</f>
        <v>13575</v>
      </c>
      <c r="F32" s="7">
        <f>SUM(F33:F40)</f>
        <v>13575</v>
      </c>
      <c r="G32" s="7">
        <v>1138</v>
      </c>
      <c r="H32" s="7">
        <v>1261</v>
      </c>
      <c r="I32" s="7">
        <v>1340</v>
      </c>
      <c r="J32" s="7">
        <v>1201</v>
      </c>
      <c r="K32" s="7">
        <f t="shared" si="7"/>
        <v>986</v>
      </c>
      <c r="L32" s="7">
        <f t="shared" si="7"/>
        <v>885</v>
      </c>
      <c r="M32" s="7">
        <f t="shared" si="7"/>
        <v>807</v>
      </c>
      <c r="N32" s="7">
        <f t="shared" si="7"/>
        <v>748</v>
      </c>
      <c r="O32" s="7">
        <f t="shared" si="7"/>
        <v>654</v>
      </c>
      <c r="P32" s="7">
        <f t="shared" si="7"/>
        <v>645</v>
      </c>
      <c r="Q32" s="7">
        <f t="shared" si="7"/>
        <v>644</v>
      </c>
      <c r="R32" s="7">
        <f t="shared" si="7"/>
        <v>693</v>
      </c>
      <c r="S32" s="7">
        <f t="shared" si="7"/>
        <v>703</v>
      </c>
      <c r="T32" s="7">
        <f t="shared" si="7"/>
        <v>643</v>
      </c>
      <c r="U32" s="7">
        <f t="shared" si="7"/>
        <v>477</v>
      </c>
      <c r="V32" s="7">
        <f t="shared" si="7"/>
        <v>329</v>
      </c>
      <c r="W32" s="7">
        <f t="shared" si="7"/>
        <v>421</v>
      </c>
      <c r="X32" s="7">
        <f t="shared" si="7"/>
        <v>225</v>
      </c>
      <c r="Y32" s="7">
        <f t="shared" si="7"/>
        <v>17</v>
      </c>
      <c r="Z32" s="7">
        <f t="shared" si="7"/>
        <v>6826</v>
      </c>
      <c r="AA32" s="7">
        <f t="shared" si="7"/>
        <v>631</v>
      </c>
      <c r="AB32" s="7">
        <f t="shared" si="7"/>
        <v>540</v>
      </c>
      <c r="AC32" s="7">
        <f t="shared" si="7"/>
        <v>2335</v>
      </c>
      <c r="AD32" s="26">
        <f t="shared" si="7"/>
        <v>279</v>
      </c>
    </row>
    <row r="33" spans="3:30" x14ac:dyDescent="0.25">
      <c r="C33" s="45">
        <v>202</v>
      </c>
      <c r="D33" s="8" t="s">
        <v>71</v>
      </c>
      <c r="E33" s="9">
        <v>3826</v>
      </c>
      <c r="F33" s="30">
        <f t="shared" ref="F33:F40" si="8">SUM(G33:W33)</f>
        <v>3828</v>
      </c>
      <c r="G33" s="30">
        <v>322</v>
      </c>
      <c r="H33" s="30">
        <v>358</v>
      </c>
      <c r="I33" s="30">
        <v>375</v>
      </c>
      <c r="J33" s="30">
        <v>337</v>
      </c>
      <c r="K33" s="30">
        <v>279</v>
      </c>
      <c r="L33" s="30">
        <v>250</v>
      </c>
      <c r="M33" s="30">
        <v>226</v>
      </c>
      <c r="N33" s="30">
        <v>211</v>
      </c>
      <c r="O33" s="30">
        <v>185</v>
      </c>
      <c r="P33" s="30">
        <v>182</v>
      </c>
      <c r="Q33" s="30">
        <v>182</v>
      </c>
      <c r="R33" s="30">
        <v>197</v>
      </c>
      <c r="S33" s="30">
        <v>198</v>
      </c>
      <c r="T33" s="30">
        <v>181</v>
      </c>
      <c r="U33" s="30">
        <v>134</v>
      </c>
      <c r="V33" s="30">
        <v>93</v>
      </c>
      <c r="W33" s="30">
        <v>118</v>
      </c>
      <c r="X33" s="31">
        <v>63</v>
      </c>
      <c r="Y33" s="31">
        <v>5</v>
      </c>
      <c r="Z33" s="31">
        <v>1925</v>
      </c>
      <c r="AA33" s="31">
        <v>178</v>
      </c>
      <c r="AB33" s="31">
        <v>152</v>
      </c>
      <c r="AC33" s="31">
        <v>659</v>
      </c>
      <c r="AD33" s="32">
        <v>79</v>
      </c>
    </row>
    <row r="34" spans="3:30" x14ac:dyDescent="0.25">
      <c r="C34" s="45">
        <v>201</v>
      </c>
      <c r="D34" s="8" t="s">
        <v>72</v>
      </c>
      <c r="E34" s="9">
        <v>3319</v>
      </c>
      <c r="F34" s="30">
        <f t="shared" si="8"/>
        <v>3319</v>
      </c>
      <c r="G34" s="30">
        <v>278</v>
      </c>
      <c r="H34" s="30">
        <v>308</v>
      </c>
      <c r="I34" s="30">
        <v>328</v>
      </c>
      <c r="J34" s="30">
        <v>295</v>
      </c>
      <c r="K34" s="30">
        <v>241</v>
      </c>
      <c r="L34" s="30">
        <v>216</v>
      </c>
      <c r="M34" s="30">
        <v>197</v>
      </c>
      <c r="N34" s="30">
        <v>183</v>
      </c>
      <c r="O34" s="30">
        <v>160</v>
      </c>
      <c r="P34" s="30">
        <v>158</v>
      </c>
      <c r="Q34" s="30">
        <v>157</v>
      </c>
      <c r="R34" s="30">
        <v>169</v>
      </c>
      <c r="S34" s="30">
        <v>172</v>
      </c>
      <c r="T34" s="30">
        <v>157</v>
      </c>
      <c r="U34" s="30">
        <v>117</v>
      </c>
      <c r="V34" s="30">
        <v>80</v>
      </c>
      <c r="W34" s="30">
        <v>103</v>
      </c>
      <c r="X34" s="31">
        <v>55</v>
      </c>
      <c r="Y34" s="31">
        <v>4</v>
      </c>
      <c r="Z34" s="31">
        <v>1669</v>
      </c>
      <c r="AA34" s="31">
        <v>154</v>
      </c>
      <c r="AB34" s="31">
        <v>132</v>
      </c>
      <c r="AC34" s="31">
        <v>571</v>
      </c>
      <c r="AD34" s="32">
        <v>68</v>
      </c>
    </row>
    <row r="35" spans="3:30" x14ac:dyDescent="0.25">
      <c r="C35" s="45">
        <v>304</v>
      </c>
      <c r="D35" s="8" t="s">
        <v>73</v>
      </c>
      <c r="E35" s="9">
        <v>1204</v>
      </c>
      <c r="F35" s="30">
        <f t="shared" si="8"/>
        <v>1201</v>
      </c>
      <c r="G35" s="30">
        <v>101</v>
      </c>
      <c r="H35" s="30">
        <v>111</v>
      </c>
      <c r="I35" s="30">
        <v>119</v>
      </c>
      <c r="J35" s="30">
        <v>107</v>
      </c>
      <c r="K35" s="30">
        <v>87</v>
      </c>
      <c r="L35" s="30">
        <v>78</v>
      </c>
      <c r="M35" s="30">
        <v>72</v>
      </c>
      <c r="N35" s="30">
        <v>66</v>
      </c>
      <c r="O35" s="30">
        <v>58</v>
      </c>
      <c r="P35" s="30">
        <v>57</v>
      </c>
      <c r="Q35" s="30">
        <v>57</v>
      </c>
      <c r="R35" s="30">
        <v>61</v>
      </c>
      <c r="S35" s="30">
        <v>62</v>
      </c>
      <c r="T35" s="30">
        <v>57</v>
      </c>
      <c r="U35" s="30">
        <v>42</v>
      </c>
      <c r="V35" s="30">
        <v>29</v>
      </c>
      <c r="W35" s="30">
        <v>37</v>
      </c>
      <c r="X35" s="31">
        <v>20</v>
      </c>
      <c r="Y35" s="31">
        <v>2</v>
      </c>
      <c r="Z35" s="31">
        <v>605</v>
      </c>
      <c r="AA35" s="31">
        <v>56</v>
      </c>
      <c r="AB35" s="31">
        <v>48</v>
      </c>
      <c r="AC35" s="31">
        <v>207</v>
      </c>
      <c r="AD35" s="32">
        <v>25</v>
      </c>
    </row>
    <row r="36" spans="3:30" x14ac:dyDescent="0.25">
      <c r="C36" s="45">
        <v>303</v>
      </c>
      <c r="D36" s="8" t="s">
        <v>74</v>
      </c>
      <c r="E36" s="9">
        <v>1119</v>
      </c>
      <c r="F36" s="30">
        <f t="shared" si="8"/>
        <v>1118</v>
      </c>
      <c r="G36" s="30">
        <v>93</v>
      </c>
      <c r="H36" s="30">
        <v>104</v>
      </c>
      <c r="I36" s="30">
        <v>110</v>
      </c>
      <c r="J36" s="30">
        <v>99</v>
      </c>
      <c r="K36" s="30">
        <v>81</v>
      </c>
      <c r="L36" s="30">
        <v>73</v>
      </c>
      <c r="M36" s="30">
        <v>67</v>
      </c>
      <c r="N36" s="30">
        <v>62</v>
      </c>
      <c r="O36" s="30">
        <v>54</v>
      </c>
      <c r="P36" s="30">
        <v>53</v>
      </c>
      <c r="Q36" s="30">
        <v>53</v>
      </c>
      <c r="R36" s="30">
        <v>57</v>
      </c>
      <c r="S36" s="30">
        <v>58</v>
      </c>
      <c r="T36" s="30">
        <v>53</v>
      </c>
      <c r="U36" s="30">
        <v>39</v>
      </c>
      <c r="V36" s="30">
        <v>27</v>
      </c>
      <c r="W36" s="30">
        <v>35</v>
      </c>
      <c r="X36" s="31">
        <v>19</v>
      </c>
      <c r="Y36" s="31">
        <v>1</v>
      </c>
      <c r="Z36" s="31">
        <v>563</v>
      </c>
      <c r="AA36" s="31">
        <v>52</v>
      </c>
      <c r="AB36" s="31">
        <v>45</v>
      </c>
      <c r="AC36" s="31">
        <v>192</v>
      </c>
      <c r="AD36" s="32">
        <v>23</v>
      </c>
    </row>
    <row r="37" spans="3:30" x14ac:dyDescent="0.25">
      <c r="C37" s="45">
        <v>302</v>
      </c>
      <c r="D37" s="8" t="s">
        <v>75</v>
      </c>
      <c r="E37" s="9">
        <v>694</v>
      </c>
      <c r="F37" s="30">
        <f t="shared" si="8"/>
        <v>692</v>
      </c>
      <c r="G37" s="30">
        <v>58</v>
      </c>
      <c r="H37" s="30">
        <v>64</v>
      </c>
      <c r="I37" s="30">
        <v>69</v>
      </c>
      <c r="J37" s="30">
        <v>61</v>
      </c>
      <c r="K37" s="30">
        <v>50</v>
      </c>
      <c r="L37" s="30">
        <v>45</v>
      </c>
      <c r="M37" s="30">
        <v>41</v>
      </c>
      <c r="N37" s="30">
        <v>38</v>
      </c>
      <c r="O37" s="30">
        <v>33</v>
      </c>
      <c r="P37" s="30">
        <v>33</v>
      </c>
      <c r="Q37" s="30">
        <v>33</v>
      </c>
      <c r="R37" s="30">
        <v>35</v>
      </c>
      <c r="S37" s="30">
        <v>36</v>
      </c>
      <c r="T37" s="30">
        <v>33</v>
      </c>
      <c r="U37" s="30">
        <v>24</v>
      </c>
      <c r="V37" s="30">
        <v>17</v>
      </c>
      <c r="W37" s="30">
        <v>22</v>
      </c>
      <c r="X37" s="31">
        <v>12</v>
      </c>
      <c r="Y37" s="31">
        <v>1</v>
      </c>
      <c r="Z37" s="31">
        <v>349</v>
      </c>
      <c r="AA37" s="31">
        <v>32</v>
      </c>
      <c r="AB37" s="31">
        <v>28</v>
      </c>
      <c r="AC37" s="31">
        <v>119</v>
      </c>
      <c r="AD37" s="32">
        <v>14</v>
      </c>
    </row>
    <row r="38" spans="3:30" x14ac:dyDescent="0.25">
      <c r="C38" s="45">
        <v>301</v>
      </c>
      <c r="D38" s="8" t="s">
        <v>76</v>
      </c>
      <c r="E38" s="9">
        <v>1039</v>
      </c>
      <c r="F38" s="30">
        <f t="shared" si="8"/>
        <v>1038</v>
      </c>
      <c r="G38" s="30">
        <v>87</v>
      </c>
      <c r="H38" s="30">
        <v>96</v>
      </c>
      <c r="I38" s="30">
        <v>103</v>
      </c>
      <c r="J38" s="30">
        <v>92</v>
      </c>
      <c r="K38" s="30">
        <v>75</v>
      </c>
      <c r="L38" s="30">
        <v>68</v>
      </c>
      <c r="M38" s="30">
        <v>62</v>
      </c>
      <c r="N38" s="30">
        <v>57</v>
      </c>
      <c r="O38" s="30">
        <v>50</v>
      </c>
      <c r="P38" s="30">
        <v>49</v>
      </c>
      <c r="Q38" s="30">
        <v>49</v>
      </c>
      <c r="R38" s="30">
        <v>53</v>
      </c>
      <c r="S38" s="30">
        <v>54</v>
      </c>
      <c r="T38" s="30">
        <v>49</v>
      </c>
      <c r="U38" s="30">
        <v>37</v>
      </c>
      <c r="V38" s="30">
        <v>25</v>
      </c>
      <c r="W38" s="30">
        <v>32</v>
      </c>
      <c r="X38" s="31">
        <v>17</v>
      </c>
      <c r="Y38" s="31">
        <v>1</v>
      </c>
      <c r="Z38" s="31">
        <v>522</v>
      </c>
      <c r="AA38" s="31">
        <v>48</v>
      </c>
      <c r="AB38" s="31">
        <v>41</v>
      </c>
      <c r="AC38" s="31">
        <v>179</v>
      </c>
      <c r="AD38" s="32">
        <v>21</v>
      </c>
    </row>
    <row r="39" spans="3:30" x14ac:dyDescent="0.25">
      <c r="C39" s="45">
        <v>305</v>
      </c>
      <c r="D39" s="8" t="s">
        <v>77</v>
      </c>
      <c r="E39" s="9">
        <v>985</v>
      </c>
      <c r="F39" s="30">
        <f t="shared" si="8"/>
        <v>986</v>
      </c>
      <c r="G39" s="30">
        <v>82</v>
      </c>
      <c r="H39" s="30">
        <v>91</v>
      </c>
      <c r="I39" s="30">
        <v>98</v>
      </c>
      <c r="J39" s="30">
        <v>87</v>
      </c>
      <c r="K39" s="30">
        <v>72</v>
      </c>
      <c r="L39" s="30">
        <v>64</v>
      </c>
      <c r="M39" s="30">
        <v>59</v>
      </c>
      <c r="N39" s="30">
        <v>54</v>
      </c>
      <c r="O39" s="30">
        <v>47</v>
      </c>
      <c r="P39" s="30">
        <v>47</v>
      </c>
      <c r="Q39" s="30">
        <v>47</v>
      </c>
      <c r="R39" s="30">
        <v>50</v>
      </c>
      <c r="S39" s="30">
        <v>51</v>
      </c>
      <c r="T39" s="30">
        <v>47</v>
      </c>
      <c r="U39" s="30">
        <v>35</v>
      </c>
      <c r="V39" s="30">
        <v>24</v>
      </c>
      <c r="W39" s="30">
        <v>31</v>
      </c>
      <c r="X39" s="31">
        <v>16</v>
      </c>
      <c r="Y39" s="31">
        <v>1</v>
      </c>
      <c r="Z39" s="31">
        <v>495</v>
      </c>
      <c r="AA39" s="31">
        <v>46</v>
      </c>
      <c r="AB39" s="31">
        <v>39</v>
      </c>
      <c r="AC39" s="31">
        <v>169</v>
      </c>
      <c r="AD39" s="32">
        <v>20</v>
      </c>
    </row>
    <row r="40" spans="3:30" x14ac:dyDescent="0.25">
      <c r="C40" s="45">
        <v>306</v>
      </c>
      <c r="D40" s="8" t="s">
        <v>78</v>
      </c>
      <c r="E40" s="9">
        <v>1389</v>
      </c>
      <c r="F40" s="30">
        <f t="shared" si="8"/>
        <v>1393</v>
      </c>
      <c r="G40" s="30">
        <v>117</v>
      </c>
      <c r="H40" s="30">
        <v>129</v>
      </c>
      <c r="I40" s="30">
        <v>138</v>
      </c>
      <c r="J40" s="30">
        <v>123</v>
      </c>
      <c r="K40" s="30">
        <v>101</v>
      </c>
      <c r="L40" s="30">
        <v>91</v>
      </c>
      <c r="M40" s="30">
        <v>83</v>
      </c>
      <c r="N40" s="30">
        <v>77</v>
      </c>
      <c r="O40" s="30">
        <v>67</v>
      </c>
      <c r="P40" s="30">
        <v>66</v>
      </c>
      <c r="Q40" s="30">
        <v>66</v>
      </c>
      <c r="R40" s="30">
        <v>71</v>
      </c>
      <c r="S40" s="30">
        <v>72</v>
      </c>
      <c r="T40" s="30">
        <v>66</v>
      </c>
      <c r="U40" s="30">
        <v>49</v>
      </c>
      <c r="V40" s="30">
        <v>34</v>
      </c>
      <c r="W40" s="30">
        <v>43</v>
      </c>
      <c r="X40" s="31">
        <v>23</v>
      </c>
      <c r="Y40" s="31">
        <v>2</v>
      </c>
      <c r="Z40" s="31">
        <v>698</v>
      </c>
      <c r="AA40" s="31">
        <v>65</v>
      </c>
      <c r="AB40" s="31">
        <v>55</v>
      </c>
      <c r="AC40" s="31">
        <v>239</v>
      </c>
      <c r="AD40" s="32">
        <v>29</v>
      </c>
    </row>
    <row r="41" spans="3:30" s="36" customFormat="1" x14ac:dyDescent="0.25">
      <c r="C41" s="17">
        <v>210504</v>
      </c>
      <c r="D41" s="18" t="s">
        <v>79</v>
      </c>
      <c r="E41" s="19">
        <f t="shared" ref="E41:AD41" si="9">+E42+E49+E52</f>
        <v>13924</v>
      </c>
      <c r="F41" s="19">
        <f>+F42+F49+F52</f>
        <v>13924</v>
      </c>
      <c r="G41" s="19">
        <v>1455</v>
      </c>
      <c r="H41" s="19">
        <v>1344</v>
      </c>
      <c r="I41" s="19">
        <v>1225</v>
      </c>
      <c r="J41" s="19">
        <v>1343</v>
      </c>
      <c r="K41" s="19">
        <f t="shared" si="9"/>
        <v>1490</v>
      </c>
      <c r="L41" s="19">
        <f t="shared" si="9"/>
        <v>1244</v>
      </c>
      <c r="M41" s="19">
        <f t="shared" si="9"/>
        <v>1025</v>
      </c>
      <c r="N41" s="19">
        <f t="shared" si="9"/>
        <v>859</v>
      </c>
      <c r="O41" s="19">
        <f t="shared" si="9"/>
        <v>739</v>
      </c>
      <c r="P41" s="19">
        <f t="shared" si="9"/>
        <v>626</v>
      </c>
      <c r="Q41" s="19">
        <f t="shared" si="9"/>
        <v>546</v>
      </c>
      <c r="R41" s="19">
        <f t="shared" si="9"/>
        <v>481</v>
      </c>
      <c r="S41" s="19">
        <f t="shared" si="9"/>
        <v>384</v>
      </c>
      <c r="T41" s="19">
        <f t="shared" si="9"/>
        <v>416</v>
      </c>
      <c r="U41" s="19">
        <f t="shared" si="9"/>
        <v>324</v>
      </c>
      <c r="V41" s="19">
        <f t="shared" si="9"/>
        <v>195</v>
      </c>
      <c r="W41" s="19">
        <f t="shared" si="9"/>
        <v>228</v>
      </c>
      <c r="X41" s="19">
        <f t="shared" si="9"/>
        <v>296</v>
      </c>
      <c r="Y41" s="19">
        <f t="shared" si="9"/>
        <v>22</v>
      </c>
      <c r="Z41" s="19">
        <f t="shared" si="9"/>
        <v>6657</v>
      </c>
      <c r="AA41" s="19">
        <f t="shared" si="9"/>
        <v>619</v>
      </c>
      <c r="AB41" s="19">
        <f t="shared" si="9"/>
        <v>633</v>
      </c>
      <c r="AC41" s="19">
        <f t="shared" si="9"/>
        <v>2754</v>
      </c>
      <c r="AD41" s="28">
        <f t="shared" si="9"/>
        <v>367</v>
      </c>
    </row>
    <row r="42" spans="3:30" s="36" customFormat="1" x14ac:dyDescent="0.25">
      <c r="C42" s="20">
        <v>210504</v>
      </c>
      <c r="D42" s="16" t="s">
        <v>80</v>
      </c>
      <c r="E42" s="7">
        <f t="shared" ref="E42:AD42" si="10">SUM(E43:E48)</f>
        <v>7422</v>
      </c>
      <c r="F42" s="7">
        <f>SUM(F43:F48)</f>
        <v>7422</v>
      </c>
      <c r="G42" s="7">
        <v>822</v>
      </c>
      <c r="H42" s="7">
        <v>710</v>
      </c>
      <c r="I42" s="7">
        <v>624</v>
      </c>
      <c r="J42" s="7">
        <v>700</v>
      </c>
      <c r="K42" s="7">
        <f t="shared" si="10"/>
        <v>765</v>
      </c>
      <c r="L42" s="7">
        <f t="shared" si="10"/>
        <v>690</v>
      </c>
      <c r="M42" s="7">
        <f t="shared" si="10"/>
        <v>584</v>
      </c>
      <c r="N42" s="7">
        <f t="shared" si="10"/>
        <v>463</v>
      </c>
      <c r="O42" s="7">
        <f t="shared" si="10"/>
        <v>404</v>
      </c>
      <c r="P42" s="7">
        <f t="shared" si="10"/>
        <v>327</v>
      </c>
      <c r="Q42" s="7">
        <f t="shared" si="10"/>
        <v>296</v>
      </c>
      <c r="R42" s="7">
        <f t="shared" si="10"/>
        <v>257</v>
      </c>
      <c r="S42" s="7">
        <f t="shared" si="10"/>
        <v>201</v>
      </c>
      <c r="T42" s="7">
        <f t="shared" si="10"/>
        <v>202</v>
      </c>
      <c r="U42" s="7">
        <f t="shared" si="10"/>
        <v>165</v>
      </c>
      <c r="V42" s="7">
        <f t="shared" si="10"/>
        <v>97</v>
      </c>
      <c r="W42" s="7">
        <f t="shared" si="10"/>
        <v>115</v>
      </c>
      <c r="X42" s="7">
        <f t="shared" si="10"/>
        <v>172</v>
      </c>
      <c r="Y42" s="7">
        <f t="shared" si="10"/>
        <v>13</v>
      </c>
      <c r="Z42" s="7">
        <f t="shared" si="10"/>
        <v>3636</v>
      </c>
      <c r="AA42" s="7">
        <f t="shared" si="10"/>
        <v>319</v>
      </c>
      <c r="AB42" s="7">
        <f t="shared" si="10"/>
        <v>364</v>
      </c>
      <c r="AC42" s="7">
        <f t="shared" si="10"/>
        <v>1541</v>
      </c>
      <c r="AD42" s="26">
        <f t="shared" si="10"/>
        <v>214</v>
      </c>
    </row>
    <row r="43" spans="3:30" x14ac:dyDescent="0.25">
      <c r="C43" s="45">
        <v>201</v>
      </c>
      <c r="D43" s="8" t="s">
        <v>81</v>
      </c>
      <c r="E43" s="9">
        <v>2569</v>
      </c>
      <c r="F43" s="30">
        <f t="shared" ref="F43:F48" si="11">SUM(G43:W43)</f>
        <v>2568</v>
      </c>
      <c r="G43" s="30">
        <v>284</v>
      </c>
      <c r="H43" s="30">
        <v>244</v>
      </c>
      <c r="I43" s="30">
        <v>216</v>
      </c>
      <c r="J43" s="30">
        <v>242</v>
      </c>
      <c r="K43" s="30">
        <v>265</v>
      </c>
      <c r="L43" s="30">
        <v>240</v>
      </c>
      <c r="M43" s="30">
        <v>202</v>
      </c>
      <c r="N43" s="30">
        <v>160</v>
      </c>
      <c r="O43" s="30">
        <v>140</v>
      </c>
      <c r="P43" s="30">
        <v>113</v>
      </c>
      <c r="Q43" s="30">
        <v>102</v>
      </c>
      <c r="R43" s="30">
        <v>90</v>
      </c>
      <c r="S43" s="30">
        <v>69</v>
      </c>
      <c r="T43" s="30">
        <v>70</v>
      </c>
      <c r="U43" s="30">
        <v>57</v>
      </c>
      <c r="V43" s="30">
        <v>33</v>
      </c>
      <c r="W43" s="30">
        <v>41</v>
      </c>
      <c r="X43" s="31">
        <v>59</v>
      </c>
      <c r="Y43" s="31">
        <v>5</v>
      </c>
      <c r="Z43" s="31">
        <v>1258</v>
      </c>
      <c r="AA43" s="31">
        <v>110</v>
      </c>
      <c r="AB43" s="31">
        <v>126</v>
      </c>
      <c r="AC43" s="31">
        <v>534</v>
      </c>
      <c r="AD43" s="32">
        <v>74</v>
      </c>
    </row>
    <row r="44" spans="3:30" x14ac:dyDescent="0.25">
      <c r="C44" s="45">
        <v>305</v>
      </c>
      <c r="D44" s="8" t="s">
        <v>82</v>
      </c>
      <c r="E44" s="9">
        <v>1514</v>
      </c>
      <c r="F44" s="30">
        <f t="shared" si="11"/>
        <v>1513</v>
      </c>
      <c r="G44" s="30">
        <v>168</v>
      </c>
      <c r="H44" s="30">
        <v>145</v>
      </c>
      <c r="I44" s="30">
        <v>127</v>
      </c>
      <c r="J44" s="30">
        <v>143</v>
      </c>
      <c r="K44" s="30">
        <v>156</v>
      </c>
      <c r="L44" s="30">
        <v>141</v>
      </c>
      <c r="M44" s="30">
        <v>119</v>
      </c>
      <c r="N44" s="30">
        <v>94</v>
      </c>
      <c r="O44" s="30">
        <v>82</v>
      </c>
      <c r="P44" s="30">
        <v>67</v>
      </c>
      <c r="Q44" s="30">
        <v>60</v>
      </c>
      <c r="R44" s="30">
        <v>52</v>
      </c>
      <c r="S44" s="30">
        <v>41</v>
      </c>
      <c r="T44" s="30">
        <v>41</v>
      </c>
      <c r="U44" s="30">
        <v>34</v>
      </c>
      <c r="V44" s="30">
        <v>20</v>
      </c>
      <c r="W44" s="30">
        <v>23</v>
      </c>
      <c r="X44" s="31">
        <v>35</v>
      </c>
      <c r="Y44" s="31">
        <v>3</v>
      </c>
      <c r="Z44" s="31">
        <v>742</v>
      </c>
      <c r="AA44" s="31">
        <v>65</v>
      </c>
      <c r="AB44" s="31">
        <v>74</v>
      </c>
      <c r="AC44" s="31">
        <v>314</v>
      </c>
      <c r="AD44" s="32">
        <v>44</v>
      </c>
    </row>
    <row r="45" spans="3:30" x14ac:dyDescent="0.25">
      <c r="C45" s="45">
        <v>301</v>
      </c>
      <c r="D45" s="8" t="s">
        <v>83</v>
      </c>
      <c r="E45" s="9">
        <v>769</v>
      </c>
      <c r="F45" s="30">
        <f t="shared" si="11"/>
        <v>771</v>
      </c>
      <c r="G45" s="30">
        <v>85</v>
      </c>
      <c r="H45" s="30">
        <v>74</v>
      </c>
      <c r="I45" s="30">
        <v>65</v>
      </c>
      <c r="J45" s="30">
        <v>73</v>
      </c>
      <c r="K45" s="30">
        <v>79</v>
      </c>
      <c r="L45" s="30">
        <v>71</v>
      </c>
      <c r="M45" s="30">
        <v>61</v>
      </c>
      <c r="N45" s="30">
        <v>48</v>
      </c>
      <c r="O45" s="30">
        <v>42</v>
      </c>
      <c r="P45" s="30">
        <v>34</v>
      </c>
      <c r="Q45" s="30">
        <v>31</v>
      </c>
      <c r="R45" s="30">
        <v>27</v>
      </c>
      <c r="S45" s="30">
        <v>21</v>
      </c>
      <c r="T45" s="30">
        <v>21</v>
      </c>
      <c r="U45" s="30">
        <v>17</v>
      </c>
      <c r="V45" s="30">
        <v>10</v>
      </c>
      <c r="W45" s="30">
        <v>12</v>
      </c>
      <c r="X45" s="31">
        <v>18</v>
      </c>
      <c r="Y45" s="31">
        <v>1</v>
      </c>
      <c r="Z45" s="31">
        <v>377</v>
      </c>
      <c r="AA45" s="31">
        <v>33</v>
      </c>
      <c r="AB45" s="31">
        <v>38</v>
      </c>
      <c r="AC45" s="31">
        <v>160</v>
      </c>
      <c r="AD45" s="32">
        <v>22</v>
      </c>
    </row>
    <row r="46" spans="3:30" x14ac:dyDescent="0.25">
      <c r="C46" s="45">
        <v>304</v>
      </c>
      <c r="D46" s="8" t="s">
        <v>84</v>
      </c>
      <c r="E46" s="9">
        <v>734</v>
      </c>
      <c r="F46" s="30">
        <f t="shared" si="11"/>
        <v>735</v>
      </c>
      <c r="G46" s="30">
        <v>82</v>
      </c>
      <c r="H46" s="30">
        <v>71</v>
      </c>
      <c r="I46" s="30">
        <v>62</v>
      </c>
      <c r="J46" s="30">
        <v>69</v>
      </c>
      <c r="K46" s="30">
        <v>76</v>
      </c>
      <c r="L46" s="30">
        <v>68</v>
      </c>
      <c r="M46" s="30">
        <v>58</v>
      </c>
      <c r="N46" s="30">
        <v>46</v>
      </c>
      <c r="O46" s="30">
        <v>40</v>
      </c>
      <c r="P46" s="30">
        <v>32</v>
      </c>
      <c r="Q46" s="30">
        <v>29</v>
      </c>
      <c r="R46" s="30">
        <v>25</v>
      </c>
      <c r="S46" s="30">
        <v>20</v>
      </c>
      <c r="T46" s="30">
        <v>20</v>
      </c>
      <c r="U46" s="30">
        <v>16</v>
      </c>
      <c r="V46" s="30">
        <v>10</v>
      </c>
      <c r="W46" s="30">
        <v>11</v>
      </c>
      <c r="X46" s="31">
        <v>17</v>
      </c>
      <c r="Y46" s="31">
        <v>1</v>
      </c>
      <c r="Z46" s="31">
        <v>360</v>
      </c>
      <c r="AA46" s="31">
        <v>32</v>
      </c>
      <c r="AB46" s="31">
        <v>36</v>
      </c>
      <c r="AC46" s="31">
        <v>152</v>
      </c>
      <c r="AD46" s="32">
        <v>21</v>
      </c>
    </row>
    <row r="47" spans="3:30" x14ac:dyDescent="0.25">
      <c r="C47" s="45">
        <v>302</v>
      </c>
      <c r="D47" s="8" t="s">
        <v>85</v>
      </c>
      <c r="E47" s="9">
        <v>844</v>
      </c>
      <c r="F47" s="30">
        <f t="shared" si="11"/>
        <v>844</v>
      </c>
      <c r="G47" s="30">
        <v>93</v>
      </c>
      <c r="H47" s="30">
        <v>81</v>
      </c>
      <c r="I47" s="30">
        <v>72</v>
      </c>
      <c r="J47" s="30">
        <v>79</v>
      </c>
      <c r="K47" s="30">
        <v>87</v>
      </c>
      <c r="L47" s="30">
        <v>78</v>
      </c>
      <c r="M47" s="30">
        <v>66</v>
      </c>
      <c r="N47" s="30">
        <v>53</v>
      </c>
      <c r="O47" s="30">
        <v>46</v>
      </c>
      <c r="P47" s="30">
        <v>37</v>
      </c>
      <c r="Q47" s="30">
        <v>34</v>
      </c>
      <c r="R47" s="30">
        <v>29</v>
      </c>
      <c r="S47" s="30">
        <v>23</v>
      </c>
      <c r="T47" s="30">
        <v>23</v>
      </c>
      <c r="U47" s="30">
        <v>19</v>
      </c>
      <c r="V47" s="30">
        <v>11</v>
      </c>
      <c r="W47" s="30">
        <v>13</v>
      </c>
      <c r="X47" s="31">
        <v>20</v>
      </c>
      <c r="Y47" s="31">
        <v>1</v>
      </c>
      <c r="Z47" s="31">
        <v>413</v>
      </c>
      <c r="AA47" s="31">
        <v>36</v>
      </c>
      <c r="AB47" s="31">
        <v>41</v>
      </c>
      <c r="AC47" s="31">
        <v>175</v>
      </c>
      <c r="AD47" s="32">
        <v>24</v>
      </c>
    </row>
    <row r="48" spans="3:30" x14ac:dyDescent="0.25">
      <c r="C48" s="45">
        <v>303</v>
      </c>
      <c r="D48" s="8" t="s">
        <v>86</v>
      </c>
      <c r="E48" s="9">
        <v>992</v>
      </c>
      <c r="F48" s="30">
        <f t="shared" si="11"/>
        <v>991</v>
      </c>
      <c r="G48" s="30">
        <v>110</v>
      </c>
      <c r="H48" s="30">
        <v>95</v>
      </c>
      <c r="I48" s="30">
        <v>82</v>
      </c>
      <c r="J48" s="30">
        <v>94</v>
      </c>
      <c r="K48" s="30">
        <v>102</v>
      </c>
      <c r="L48" s="30">
        <v>92</v>
      </c>
      <c r="M48" s="30">
        <v>78</v>
      </c>
      <c r="N48" s="30">
        <v>62</v>
      </c>
      <c r="O48" s="30">
        <v>54</v>
      </c>
      <c r="P48" s="30">
        <v>44</v>
      </c>
      <c r="Q48" s="30">
        <v>40</v>
      </c>
      <c r="R48" s="30">
        <v>34</v>
      </c>
      <c r="S48" s="30">
        <v>27</v>
      </c>
      <c r="T48" s="30">
        <v>27</v>
      </c>
      <c r="U48" s="30">
        <v>22</v>
      </c>
      <c r="V48" s="30">
        <v>13</v>
      </c>
      <c r="W48" s="30">
        <v>15</v>
      </c>
      <c r="X48" s="31">
        <v>23</v>
      </c>
      <c r="Y48" s="31">
        <v>2</v>
      </c>
      <c r="Z48" s="31">
        <v>486</v>
      </c>
      <c r="AA48" s="31">
        <v>43</v>
      </c>
      <c r="AB48" s="31">
        <v>49</v>
      </c>
      <c r="AC48" s="31">
        <v>206</v>
      </c>
      <c r="AD48" s="32">
        <v>29</v>
      </c>
    </row>
    <row r="49" spans="3:59" s="36" customFormat="1" x14ac:dyDescent="0.25">
      <c r="C49" s="20">
        <v>210505</v>
      </c>
      <c r="D49" s="16" t="s">
        <v>87</v>
      </c>
      <c r="E49" s="21">
        <f t="shared" ref="E49:AD49" si="12">SUM(E50:E51)</f>
        <v>4418</v>
      </c>
      <c r="F49" s="21">
        <f>SUM(F50:F51)</f>
        <v>4418</v>
      </c>
      <c r="G49" s="21">
        <v>424</v>
      </c>
      <c r="H49" s="21">
        <v>455</v>
      </c>
      <c r="I49" s="21">
        <v>437</v>
      </c>
      <c r="J49" s="21">
        <v>400</v>
      </c>
      <c r="K49" s="21">
        <f t="shared" si="12"/>
        <v>482</v>
      </c>
      <c r="L49" s="21">
        <f t="shared" si="12"/>
        <v>349</v>
      </c>
      <c r="M49" s="21">
        <f t="shared" si="12"/>
        <v>270</v>
      </c>
      <c r="N49" s="21">
        <f t="shared" si="12"/>
        <v>251</v>
      </c>
      <c r="O49" s="21">
        <f t="shared" si="12"/>
        <v>218</v>
      </c>
      <c r="P49" s="21">
        <f t="shared" si="12"/>
        <v>209</v>
      </c>
      <c r="Q49" s="21">
        <f t="shared" si="12"/>
        <v>160</v>
      </c>
      <c r="R49" s="21">
        <f t="shared" si="12"/>
        <v>176</v>
      </c>
      <c r="S49" s="21">
        <f t="shared" si="12"/>
        <v>133</v>
      </c>
      <c r="T49" s="21">
        <f t="shared" si="12"/>
        <v>165</v>
      </c>
      <c r="U49" s="21">
        <f t="shared" si="12"/>
        <v>128</v>
      </c>
      <c r="V49" s="21">
        <f t="shared" si="12"/>
        <v>69</v>
      </c>
      <c r="W49" s="21">
        <f t="shared" si="12"/>
        <v>92</v>
      </c>
      <c r="X49" s="21">
        <f t="shared" si="12"/>
        <v>81</v>
      </c>
      <c r="Y49" s="21">
        <f t="shared" si="12"/>
        <v>6</v>
      </c>
      <c r="Z49" s="21">
        <f t="shared" si="12"/>
        <v>2150</v>
      </c>
      <c r="AA49" s="21">
        <f t="shared" si="12"/>
        <v>226</v>
      </c>
      <c r="AB49" s="21">
        <f t="shared" si="12"/>
        <v>194</v>
      </c>
      <c r="AC49" s="21">
        <f t="shared" si="12"/>
        <v>844</v>
      </c>
      <c r="AD49" s="29">
        <f t="shared" si="12"/>
        <v>100</v>
      </c>
    </row>
    <row r="50" spans="3:59" x14ac:dyDescent="0.25">
      <c r="C50" s="45">
        <v>301</v>
      </c>
      <c r="D50" s="8" t="s">
        <v>88</v>
      </c>
      <c r="E50" s="9">
        <v>3384</v>
      </c>
      <c r="F50" s="30">
        <f>SUM(G50:W50)</f>
        <v>3385</v>
      </c>
      <c r="G50" s="30">
        <v>325</v>
      </c>
      <c r="H50" s="30">
        <v>350</v>
      </c>
      <c r="I50" s="30">
        <v>335</v>
      </c>
      <c r="J50" s="30">
        <v>306</v>
      </c>
      <c r="K50" s="30">
        <v>369</v>
      </c>
      <c r="L50" s="30">
        <v>267</v>
      </c>
      <c r="M50" s="30">
        <v>207</v>
      </c>
      <c r="N50" s="30">
        <v>192</v>
      </c>
      <c r="O50" s="30">
        <v>167</v>
      </c>
      <c r="P50" s="30">
        <v>160</v>
      </c>
      <c r="Q50" s="30">
        <v>123</v>
      </c>
      <c r="R50" s="30">
        <v>135</v>
      </c>
      <c r="S50" s="30">
        <v>102</v>
      </c>
      <c r="T50" s="30">
        <v>126</v>
      </c>
      <c r="U50" s="30">
        <v>98</v>
      </c>
      <c r="V50" s="30">
        <v>53</v>
      </c>
      <c r="W50" s="30">
        <v>70</v>
      </c>
      <c r="X50" s="31">
        <v>62</v>
      </c>
      <c r="Y50" s="31">
        <v>5</v>
      </c>
      <c r="Z50" s="31">
        <v>1647</v>
      </c>
      <c r="AA50" s="31">
        <v>173</v>
      </c>
      <c r="AB50" s="31">
        <v>149</v>
      </c>
      <c r="AC50" s="31">
        <v>646</v>
      </c>
      <c r="AD50" s="32">
        <v>77</v>
      </c>
    </row>
    <row r="51" spans="3:59" x14ac:dyDescent="0.25">
      <c r="C51" s="45">
        <v>302</v>
      </c>
      <c r="D51" s="8" t="s">
        <v>89</v>
      </c>
      <c r="E51" s="9">
        <v>1034</v>
      </c>
      <c r="F51" s="30">
        <f>SUM(G51:W51)</f>
        <v>1033</v>
      </c>
      <c r="G51" s="30">
        <v>99</v>
      </c>
      <c r="H51" s="30">
        <v>105</v>
      </c>
      <c r="I51" s="30">
        <v>102</v>
      </c>
      <c r="J51" s="30">
        <v>94</v>
      </c>
      <c r="K51" s="30">
        <v>113</v>
      </c>
      <c r="L51" s="30">
        <v>82</v>
      </c>
      <c r="M51" s="30">
        <v>63</v>
      </c>
      <c r="N51" s="30">
        <v>59</v>
      </c>
      <c r="O51" s="30">
        <v>51</v>
      </c>
      <c r="P51" s="30">
        <v>49</v>
      </c>
      <c r="Q51" s="30">
        <v>37</v>
      </c>
      <c r="R51" s="30">
        <v>41</v>
      </c>
      <c r="S51" s="30">
        <v>31</v>
      </c>
      <c r="T51" s="30">
        <v>39</v>
      </c>
      <c r="U51" s="30">
        <v>30</v>
      </c>
      <c r="V51" s="30">
        <v>16</v>
      </c>
      <c r="W51" s="30">
        <v>22</v>
      </c>
      <c r="X51" s="31">
        <v>19</v>
      </c>
      <c r="Y51" s="31">
        <v>1</v>
      </c>
      <c r="Z51" s="31">
        <v>503</v>
      </c>
      <c r="AA51" s="31">
        <v>53</v>
      </c>
      <c r="AB51" s="31">
        <v>45</v>
      </c>
      <c r="AC51" s="31">
        <v>198</v>
      </c>
      <c r="AD51" s="32">
        <v>23</v>
      </c>
    </row>
    <row r="52" spans="3:59" s="36" customFormat="1" x14ac:dyDescent="0.25">
      <c r="C52" s="15">
        <v>210502</v>
      </c>
      <c r="D52" s="16" t="s">
        <v>90</v>
      </c>
      <c r="E52" s="21">
        <f t="shared" ref="E52:AD52" si="13">SUM(E53:E57)</f>
        <v>2084</v>
      </c>
      <c r="F52" s="21">
        <f>SUM(F53:F57)</f>
        <v>2084</v>
      </c>
      <c r="G52" s="21">
        <v>209</v>
      </c>
      <c r="H52" s="21">
        <v>179</v>
      </c>
      <c r="I52" s="21">
        <v>164</v>
      </c>
      <c r="J52" s="21">
        <v>243</v>
      </c>
      <c r="K52" s="21">
        <f t="shared" si="13"/>
        <v>243</v>
      </c>
      <c r="L52" s="21">
        <f t="shared" si="13"/>
        <v>205</v>
      </c>
      <c r="M52" s="21">
        <f t="shared" si="13"/>
        <v>171</v>
      </c>
      <c r="N52" s="21">
        <f t="shared" si="13"/>
        <v>145</v>
      </c>
      <c r="O52" s="21">
        <f t="shared" si="13"/>
        <v>117</v>
      </c>
      <c r="P52" s="21">
        <f t="shared" si="13"/>
        <v>90</v>
      </c>
      <c r="Q52" s="21">
        <f t="shared" si="13"/>
        <v>90</v>
      </c>
      <c r="R52" s="21">
        <f t="shared" si="13"/>
        <v>48</v>
      </c>
      <c r="S52" s="21">
        <f t="shared" si="13"/>
        <v>50</v>
      </c>
      <c r="T52" s="21">
        <f t="shared" si="13"/>
        <v>49</v>
      </c>
      <c r="U52" s="21">
        <f t="shared" si="13"/>
        <v>31</v>
      </c>
      <c r="V52" s="21">
        <f t="shared" si="13"/>
        <v>29</v>
      </c>
      <c r="W52" s="21">
        <f t="shared" si="13"/>
        <v>21</v>
      </c>
      <c r="X52" s="21">
        <f t="shared" si="13"/>
        <v>43</v>
      </c>
      <c r="Y52" s="21">
        <f t="shared" si="13"/>
        <v>3</v>
      </c>
      <c r="Z52" s="21">
        <f t="shared" si="13"/>
        <v>871</v>
      </c>
      <c r="AA52" s="21">
        <f t="shared" si="13"/>
        <v>74</v>
      </c>
      <c r="AB52" s="21">
        <f t="shared" si="13"/>
        <v>75</v>
      </c>
      <c r="AC52" s="21">
        <f t="shared" si="13"/>
        <v>369</v>
      </c>
      <c r="AD52" s="29">
        <f t="shared" si="13"/>
        <v>53</v>
      </c>
    </row>
    <row r="53" spans="3:59" x14ac:dyDescent="0.25">
      <c r="C53" s="45">
        <v>301</v>
      </c>
      <c r="D53" s="8" t="s">
        <v>91</v>
      </c>
      <c r="E53" s="9">
        <v>463</v>
      </c>
      <c r="F53" s="30">
        <f>SUM(G53:W53)</f>
        <v>461</v>
      </c>
      <c r="G53" s="30">
        <v>45</v>
      </c>
      <c r="H53" s="30">
        <v>39</v>
      </c>
      <c r="I53" s="30">
        <v>36</v>
      </c>
      <c r="J53" s="30">
        <v>55</v>
      </c>
      <c r="K53" s="30">
        <v>54</v>
      </c>
      <c r="L53" s="30">
        <v>45</v>
      </c>
      <c r="M53" s="30">
        <v>38</v>
      </c>
      <c r="N53" s="30">
        <v>33</v>
      </c>
      <c r="O53" s="30">
        <v>26</v>
      </c>
      <c r="P53" s="30">
        <v>20</v>
      </c>
      <c r="Q53" s="30">
        <v>20</v>
      </c>
      <c r="R53" s="30">
        <v>10</v>
      </c>
      <c r="S53" s="30">
        <v>11</v>
      </c>
      <c r="T53" s="30">
        <v>10</v>
      </c>
      <c r="U53" s="30">
        <v>7</v>
      </c>
      <c r="V53" s="30">
        <v>7</v>
      </c>
      <c r="W53" s="30">
        <v>5</v>
      </c>
      <c r="X53" s="31">
        <v>9</v>
      </c>
      <c r="Y53" s="31">
        <v>1</v>
      </c>
      <c r="Z53" s="31">
        <v>193</v>
      </c>
      <c r="AA53" s="31">
        <v>17</v>
      </c>
      <c r="AB53" s="31">
        <v>16</v>
      </c>
      <c r="AC53" s="31">
        <v>83</v>
      </c>
      <c r="AD53" s="32">
        <v>12</v>
      </c>
    </row>
    <row r="54" spans="3:59" x14ac:dyDescent="0.25">
      <c r="C54" s="45">
        <v>304</v>
      </c>
      <c r="D54" s="8" t="s">
        <v>92</v>
      </c>
      <c r="E54" s="9">
        <v>590</v>
      </c>
      <c r="F54" s="30">
        <f>SUM(G54:W54)</f>
        <v>586</v>
      </c>
      <c r="G54" s="30">
        <v>59</v>
      </c>
      <c r="H54" s="30">
        <v>50</v>
      </c>
      <c r="I54" s="30">
        <v>45</v>
      </c>
      <c r="J54" s="30">
        <v>68</v>
      </c>
      <c r="K54" s="30">
        <v>69</v>
      </c>
      <c r="L54" s="30">
        <v>58</v>
      </c>
      <c r="M54" s="30">
        <v>48</v>
      </c>
      <c r="N54" s="30">
        <v>41</v>
      </c>
      <c r="O54" s="30">
        <v>33</v>
      </c>
      <c r="P54" s="30">
        <v>25</v>
      </c>
      <c r="Q54" s="30">
        <v>25</v>
      </c>
      <c r="R54" s="30">
        <v>14</v>
      </c>
      <c r="S54" s="30">
        <v>14</v>
      </c>
      <c r="T54" s="30">
        <v>14</v>
      </c>
      <c r="U54" s="30">
        <v>9</v>
      </c>
      <c r="V54" s="30">
        <v>8</v>
      </c>
      <c r="W54" s="30">
        <v>6</v>
      </c>
      <c r="X54" s="31">
        <v>12</v>
      </c>
      <c r="Y54" s="31">
        <v>1</v>
      </c>
      <c r="Z54" s="31">
        <v>247</v>
      </c>
      <c r="AA54" s="31">
        <v>21</v>
      </c>
      <c r="AB54" s="31">
        <v>21</v>
      </c>
      <c r="AC54" s="31">
        <v>104</v>
      </c>
      <c r="AD54" s="32">
        <v>15</v>
      </c>
    </row>
    <row r="55" spans="3:59" x14ac:dyDescent="0.25">
      <c r="C55" s="45">
        <v>302</v>
      </c>
      <c r="D55" s="8" t="s">
        <v>93</v>
      </c>
      <c r="E55" s="9">
        <v>294</v>
      </c>
      <c r="F55" s="30">
        <f>SUM(G55:W55)</f>
        <v>296</v>
      </c>
      <c r="G55" s="30">
        <v>30</v>
      </c>
      <c r="H55" s="30">
        <v>26</v>
      </c>
      <c r="I55" s="30">
        <v>24</v>
      </c>
      <c r="J55" s="30">
        <v>34</v>
      </c>
      <c r="K55" s="30">
        <v>34</v>
      </c>
      <c r="L55" s="30">
        <v>29</v>
      </c>
      <c r="M55" s="30">
        <v>24</v>
      </c>
      <c r="N55" s="30">
        <v>20</v>
      </c>
      <c r="O55" s="30">
        <v>17</v>
      </c>
      <c r="P55" s="30">
        <v>13</v>
      </c>
      <c r="Q55" s="30">
        <v>13</v>
      </c>
      <c r="R55" s="30">
        <v>7</v>
      </c>
      <c r="S55" s="30">
        <v>7</v>
      </c>
      <c r="T55" s="30">
        <v>7</v>
      </c>
      <c r="U55" s="30">
        <v>4</v>
      </c>
      <c r="V55" s="30">
        <v>4</v>
      </c>
      <c r="W55" s="30">
        <v>3</v>
      </c>
      <c r="X55" s="31">
        <v>6</v>
      </c>
      <c r="Y55" s="31">
        <v>0</v>
      </c>
      <c r="Z55" s="31">
        <v>123</v>
      </c>
      <c r="AA55" s="31">
        <v>10</v>
      </c>
      <c r="AB55" s="31">
        <v>11</v>
      </c>
      <c r="AC55" s="31">
        <v>52</v>
      </c>
      <c r="AD55" s="32">
        <v>7</v>
      </c>
    </row>
    <row r="56" spans="3:59" x14ac:dyDescent="0.25">
      <c r="C56" s="45">
        <v>303</v>
      </c>
      <c r="D56" s="8" t="s">
        <v>94</v>
      </c>
      <c r="E56" s="9">
        <v>414</v>
      </c>
      <c r="F56" s="30">
        <f>SUM(G56:W56)</f>
        <v>415</v>
      </c>
      <c r="G56" s="30">
        <v>41</v>
      </c>
      <c r="H56" s="30">
        <v>36</v>
      </c>
      <c r="I56" s="30">
        <v>33</v>
      </c>
      <c r="J56" s="30">
        <v>48</v>
      </c>
      <c r="K56" s="30">
        <v>48</v>
      </c>
      <c r="L56" s="30">
        <v>41</v>
      </c>
      <c r="M56" s="30">
        <v>34</v>
      </c>
      <c r="N56" s="30">
        <v>29</v>
      </c>
      <c r="O56" s="30">
        <v>23</v>
      </c>
      <c r="P56" s="30">
        <v>18</v>
      </c>
      <c r="Q56" s="30">
        <v>18</v>
      </c>
      <c r="R56" s="30">
        <v>10</v>
      </c>
      <c r="S56" s="30">
        <v>10</v>
      </c>
      <c r="T56" s="30">
        <v>10</v>
      </c>
      <c r="U56" s="30">
        <v>6</v>
      </c>
      <c r="V56" s="30">
        <v>6</v>
      </c>
      <c r="W56" s="30">
        <v>4</v>
      </c>
      <c r="X56" s="31">
        <v>9</v>
      </c>
      <c r="Y56" s="31">
        <v>1</v>
      </c>
      <c r="Z56" s="31">
        <v>173</v>
      </c>
      <c r="AA56" s="31">
        <v>15</v>
      </c>
      <c r="AB56" s="31">
        <v>15</v>
      </c>
      <c r="AC56" s="31">
        <v>73</v>
      </c>
      <c r="AD56" s="32">
        <v>11</v>
      </c>
    </row>
    <row r="57" spans="3:59" ht="15.75" thickBot="1" x14ac:dyDescent="0.3">
      <c r="C57" s="46">
        <v>305</v>
      </c>
      <c r="D57" s="22" t="s">
        <v>95</v>
      </c>
      <c r="E57" s="23">
        <v>323</v>
      </c>
      <c r="F57" s="30">
        <f>SUM(G57:W57)</f>
        <v>326</v>
      </c>
      <c r="G57" s="30">
        <v>34</v>
      </c>
      <c r="H57" s="30">
        <v>28</v>
      </c>
      <c r="I57" s="30">
        <v>26</v>
      </c>
      <c r="J57" s="30">
        <v>38</v>
      </c>
      <c r="K57" s="33">
        <v>38</v>
      </c>
      <c r="L57" s="33">
        <v>32</v>
      </c>
      <c r="M57" s="33">
        <v>27</v>
      </c>
      <c r="N57" s="33">
        <v>22</v>
      </c>
      <c r="O57" s="33">
        <v>18</v>
      </c>
      <c r="P57" s="33">
        <v>14</v>
      </c>
      <c r="Q57" s="33">
        <v>14</v>
      </c>
      <c r="R57" s="33">
        <v>7</v>
      </c>
      <c r="S57" s="33">
        <v>8</v>
      </c>
      <c r="T57" s="33">
        <v>8</v>
      </c>
      <c r="U57" s="33">
        <v>5</v>
      </c>
      <c r="V57" s="33">
        <v>4</v>
      </c>
      <c r="W57" s="33">
        <v>3</v>
      </c>
      <c r="X57" s="34">
        <v>7</v>
      </c>
      <c r="Y57" s="34">
        <v>0</v>
      </c>
      <c r="Z57" s="34">
        <v>135</v>
      </c>
      <c r="AA57" s="34">
        <v>11</v>
      </c>
      <c r="AB57" s="34">
        <v>12</v>
      </c>
      <c r="AC57" s="34">
        <v>57</v>
      </c>
      <c r="AD57" s="35">
        <v>8</v>
      </c>
    </row>
    <row r="58" spans="3:59" x14ac:dyDescent="0.25">
      <c r="C58" s="24" t="s">
        <v>96</v>
      </c>
      <c r="E58" s="37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"/>
      <c r="Y58" s="1"/>
      <c r="Z58" s="1"/>
      <c r="AA58" s="1"/>
      <c r="AB58" s="1"/>
      <c r="AC58" s="1"/>
      <c r="AD58" s="11"/>
    </row>
    <row r="59" spans="3:59" ht="15.75" thickBot="1" x14ac:dyDescent="0.3">
      <c r="C59" s="47"/>
      <c r="D59" s="1"/>
      <c r="E59" s="37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"/>
      <c r="Y59" s="1"/>
      <c r="Z59" s="1"/>
      <c r="AA59" s="1"/>
      <c r="AB59" s="1"/>
      <c r="AC59" s="1"/>
      <c r="AD59" s="11"/>
    </row>
    <row r="60" spans="3:59" ht="15.75" thickBot="1" x14ac:dyDescent="0.3">
      <c r="F60" s="93" t="s">
        <v>1</v>
      </c>
      <c r="G60" s="94"/>
      <c r="H60" s="3" t="s">
        <v>44</v>
      </c>
      <c r="I60" s="6" t="s">
        <v>45</v>
      </c>
      <c r="J60" s="8" t="s">
        <v>46</v>
      </c>
      <c r="K60" s="13" t="s">
        <v>47</v>
      </c>
      <c r="L60" s="8" t="s">
        <v>48</v>
      </c>
      <c r="M60" s="8" t="s">
        <v>49</v>
      </c>
      <c r="N60" s="8" t="s">
        <v>50</v>
      </c>
      <c r="O60" s="8" t="s">
        <v>51</v>
      </c>
      <c r="P60" s="8" t="s">
        <v>52</v>
      </c>
      <c r="Q60" s="13" t="s">
        <v>53</v>
      </c>
      <c r="R60" s="8" t="s">
        <v>54</v>
      </c>
      <c r="S60" s="8" t="s">
        <v>55</v>
      </c>
      <c r="T60" s="8" t="s">
        <v>56</v>
      </c>
      <c r="U60" s="8" t="s">
        <v>57</v>
      </c>
      <c r="V60" s="8" t="s">
        <v>58</v>
      </c>
      <c r="W60" s="8" t="s">
        <v>59</v>
      </c>
      <c r="X60" s="13" t="s">
        <v>60</v>
      </c>
      <c r="Y60" s="8" t="s">
        <v>61</v>
      </c>
      <c r="Z60" s="8" t="s">
        <v>62</v>
      </c>
      <c r="AA60" s="8" t="s">
        <v>63</v>
      </c>
      <c r="AB60" s="8" t="s">
        <v>64</v>
      </c>
      <c r="AC60" s="8" t="s">
        <v>65</v>
      </c>
      <c r="AD60" s="8" t="s">
        <v>66</v>
      </c>
      <c r="AE60" s="8" t="s">
        <v>67</v>
      </c>
      <c r="AF60" s="8" t="s">
        <v>68</v>
      </c>
      <c r="AG60" s="8" t="s">
        <v>69</v>
      </c>
      <c r="AH60" s="16" t="s">
        <v>70</v>
      </c>
      <c r="AI60" s="8" t="s">
        <v>71</v>
      </c>
      <c r="AJ60" s="8" t="s">
        <v>72</v>
      </c>
      <c r="AK60" s="8" t="s">
        <v>73</v>
      </c>
      <c r="AL60" s="8" t="s">
        <v>74</v>
      </c>
      <c r="AM60" s="8" t="s">
        <v>75</v>
      </c>
      <c r="AN60" s="8" t="s">
        <v>76</v>
      </c>
      <c r="AO60" s="8" t="s">
        <v>77</v>
      </c>
      <c r="AP60" s="8" t="s">
        <v>78</v>
      </c>
      <c r="AQ60" s="18" t="s">
        <v>79</v>
      </c>
      <c r="AR60" s="16" t="s">
        <v>80</v>
      </c>
      <c r="AS60" s="8" t="s">
        <v>81</v>
      </c>
      <c r="AT60" s="8" t="s">
        <v>82</v>
      </c>
      <c r="AU60" s="8" t="s">
        <v>83</v>
      </c>
      <c r="AV60" s="8" t="s">
        <v>84</v>
      </c>
      <c r="AW60" s="8" t="s">
        <v>85</v>
      </c>
      <c r="AX60" s="8" t="s">
        <v>86</v>
      </c>
      <c r="AY60" s="16" t="s">
        <v>87</v>
      </c>
      <c r="AZ60" s="8" t="s">
        <v>88</v>
      </c>
      <c r="BA60" s="8" t="s">
        <v>89</v>
      </c>
      <c r="BB60" s="16" t="s">
        <v>90</v>
      </c>
      <c r="BC60" s="8" t="s">
        <v>91</v>
      </c>
      <c r="BD60" s="8" t="s">
        <v>92</v>
      </c>
      <c r="BE60" s="8" t="s">
        <v>93</v>
      </c>
      <c r="BF60" s="8" t="s">
        <v>94</v>
      </c>
      <c r="BG60" s="22" t="s">
        <v>95</v>
      </c>
    </row>
    <row r="61" spans="3:59" ht="15.75" thickBot="1" x14ac:dyDescent="0.3">
      <c r="F61" s="95" t="s">
        <v>2</v>
      </c>
      <c r="G61" s="96"/>
      <c r="H61" s="4">
        <f t="shared" ref="H61:H79" si="14">SUM(I61,AH61,AQ61)</f>
        <v>84865</v>
      </c>
      <c r="I61" s="7">
        <f t="shared" ref="I61:I79" si="15">SUM(J61,K61,Q61,X61)</f>
        <v>57366</v>
      </c>
      <c r="J61" s="9">
        <v>29659</v>
      </c>
      <c r="K61" s="14">
        <f>SUM(L61:P61)</f>
        <v>4698</v>
      </c>
      <c r="L61" s="9">
        <v>1267</v>
      </c>
      <c r="M61" s="9">
        <v>1108</v>
      </c>
      <c r="N61" s="9">
        <v>992</v>
      </c>
      <c r="O61" s="9">
        <v>672</v>
      </c>
      <c r="P61" s="9">
        <v>659</v>
      </c>
      <c r="Q61" s="14">
        <f>SUM(R61:W61)</f>
        <v>10017</v>
      </c>
      <c r="R61" s="9">
        <v>3082</v>
      </c>
      <c r="S61" s="9">
        <v>1092</v>
      </c>
      <c r="T61" s="9">
        <v>1522</v>
      </c>
      <c r="U61" s="9">
        <v>2087</v>
      </c>
      <c r="V61" s="9">
        <v>972</v>
      </c>
      <c r="W61" s="9">
        <v>1262</v>
      </c>
      <c r="X61" s="14">
        <f>SUM(Y61:AG61)</f>
        <v>12992</v>
      </c>
      <c r="Y61" s="9">
        <v>2057</v>
      </c>
      <c r="Z61" s="9">
        <v>1892</v>
      </c>
      <c r="AA61" s="9">
        <v>2027</v>
      </c>
      <c r="AB61" s="9">
        <v>2335</v>
      </c>
      <c r="AC61" s="9">
        <v>995</v>
      </c>
      <c r="AD61" s="9">
        <v>1359</v>
      </c>
      <c r="AE61" s="9">
        <v>797</v>
      </c>
      <c r="AF61" s="9">
        <v>725</v>
      </c>
      <c r="AG61" s="9">
        <v>805</v>
      </c>
      <c r="AH61" s="7">
        <f>SUM(AI61:AP61)</f>
        <v>13575</v>
      </c>
      <c r="AI61" s="9">
        <v>3826</v>
      </c>
      <c r="AJ61" s="9">
        <v>3319</v>
      </c>
      <c r="AK61" s="9">
        <v>1204</v>
      </c>
      <c r="AL61" s="9">
        <v>1119</v>
      </c>
      <c r="AM61" s="9">
        <v>694</v>
      </c>
      <c r="AN61" s="9">
        <v>1039</v>
      </c>
      <c r="AO61" s="9">
        <v>985</v>
      </c>
      <c r="AP61" s="9">
        <v>1389</v>
      </c>
      <c r="AQ61" s="19">
        <f>+AR61+AY61+BB61</f>
        <v>13924</v>
      </c>
      <c r="AR61" s="7">
        <f>SUM(AS61:AX61)</f>
        <v>7422</v>
      </c>
      <c r="AS61" s="9">
        <v>2569</v>
      </c>
      <c r="AT61" s="9">
        <v>1514</v>
      </c>
      <c r="AU61" s="9">
        <v>769</v>
      </c>
      <c r="AV61" s="9">
        <v>734</v>
      </c>
      <c r="AW61" s="9">
        <v>844</v>
      </c>
      <c r="AX61" s="9">
        <v>992</v>
      </c>
      <c r="AY61" s="21">
        <f>SUM(AZ61:BA61)</f>
        <v>4418</v>
      </c>
      <c r="AZ61" s="9">
        <v>3384</v>
      </c>
      <c r="BA61" s="9">
        <v>1034</v>
      </c>
      <c r="BB61" s="21">
        <f>SUM(BC61:BG61)</f>
        <v>2084</v>
      </c>
      <c r="BC61" s="9">
        <v>463</v>
      </c>
      <c r="BD61" s="9">
        <v>590</v>
      </c>
      <c r="BE61" s="9">
        <v>294</v>
      </c>
      <c r="BF61" s="9">
        <v>414</v>
      </c>
      <c r="BG61" s="23">
        <v>323</v>
      </c>
    </row>
    <row r="62" spans="3:59" ht="15.75" thickBot="1" x14ac:dyDescent="0.3">
      <c r="F62" s="77" t="s">
        <v>114</v>
      </c>
      <c r="G62" s="78"/>
      <c r="H62" s="4">
        <f t="shared" si="14"/>
        <v>84865</v>
      </c>
      <c r="I62" s="7">
        <f t="shared" si="15"/>
        <v>57366</v>
      </c>
      <c r="J62" s="30">
        <f>SUM(J63:J79)</f>
        <v>29651</v>
      </c>
      <c r="K62" s="14">
        <f>SUM(L62:P62)</f>
        <v>4707</v>
      </c>
      <c r="L62" s="30">
        <f>SUM(L63:L79)</f>
        <v>1268</v>
      </c>
      <c r="M62" s="30">
        <f>SUM(M63:M79)</f>
        <v>1109</v>
      </c>
      <c r="N62" s="30">
        <f>SUM(N63:N79)</f>
        <v>993</v>
      </c>
      <c r="O62" s="30">
        <f>SUM(O63:O79)</f>
        <v>674</v>
      </c>
      <c r="P62" s="30">
        <f>SUM(P63:P79)</f>
        <v>663</v>
      </c>
      <c r="Q62" s="14">
        <f>SUM(R62:W62)</f>
        <v>10014</v>
      </c>
      <c r="R62" s="30">
        <f t="shared" ref="R62:W62" si="16">SUM(R63:R79)</f>
        <v>3081</v>
      </c>
      <c r="S62" s="30">
        <f t="shared" si="16"/>
        <v>1090</v>
      </c>
      <c r="T62" s="30">
        <f t="shared" si="16"/>
        <v>1523</v>
      </c>
      <c r="U62" s="30">
        <f t="shared" si="16"/>
        <v>2086</v>
      </c>
      <c r="V62" s="30">
        <f t="shared" si="16"/>
        <v>973</v>
      </c>
      <c r="W62" s="30">
        <f t="shared" si="16"/>
        <v>1261</v>
      </c>
      <c r="X62" s="14">
        <f>SUM(Y62:AG62)</f>
        <v>12994</v>
      </c>
      <c r="Y62" s="30">
        <f t="shared" ref="Y62:AG62" si="17">SUM(Y63:Y79)</f>
        <v>2057</v>
      </c>
      <c r="Z62" s="30">
        <f t="shared" si="17"/>
        <v>1892</v>
      </c>
      <c r="AA62" s="30">
        <f t="shared" si="17"/>
        <v>2028</v>
      </c>
      <c r="AB62" s="30">
        <f t="shared" si="17"/>
        <v>2335</v>
      </c>
      <c r="AC62" s="30">
        <f t="shared" si="17"/>
        <v>995</v>
      </c>
      <c r="AD62" s="30">
        <f t="shared" si="17"/>
        <v>1359</v>
      </c>
      <c r="AE62" s="30">
        <f t="shared" si="17"/>
        <v>797</v>
      </c>
      <c r="AF62" s="30">
        <f t="shared" si="17"/>
        <v>726</v>
      </c>
      <c r="AG62" s="30">
        <f t="shared" si="17"/>
        <v>805</v>
      </c>
      <c r="AH62" s="7">
        <f>SUM(AI62:AP62)</f>
        <v>13575</v>
      </c>
      <c r="AI62" s="30">
        <f t="shared" ref="AI62:AP62" si="18">SUM(AI63:AI79)</f>
        <v>3828</v>
      </c>
      <c r="AJ62" s="30">
        <f t="shared" si="18"/>
        <v>3319</v>
      </c>
      <c r="AK62" s="30">
        <f t="shared" si="18"/>
        <v>1201</v>
      </c>
      <c r="AL62" s="30">
        <f t="shared" si="18"/>
        <v>1118</v>
      </c>
      <c r="AM62" s="30">
        <f t="shared" si="18"/>
        <v>692</v>
      </c>
      <c r="AN62" s="30">
        <f t="shared" si="18"/>
        <v>1038</v>
      </c>
      <c r="AO62" s="30">
        <f t="shared" si="18"/>
        <v>986</v>
      </c>
      <c r="AP62" s="30">
        <f t="shared" si="18"/>
        <v>1393</v>
      </c>
      <c r="AQ62" s="19">
        <f>+AR62+AY62+BB62</f>
        <v>13924</v>
      </c>
      <c r="AR62" s="7">
        <f>SUM(AS62:AX62)</f>
        <v>7422</v>
      </c>
      <c r="AS62" s="30">
        <f t="shared" ref="AS62:AX62" si="19">SUM(AS63:AS79)</f>
        <v>2568</v>
      </c>
      <c r="AT62" s="30">
        <f t="shared" si="19"/>
        <v>1513</v>
      </c>
      <c r="AU62" s="30">
        <f t="shared" si="19"/>
        <v>771</v>
      </c>
      <c r="AV62" s="30">
        <f t="shared" si="19"/>
        <v>735</v>
      </c>
      <c r="AW62" s="30">
        <f t="shared" si="19"/>
        <v>844</v>
      </c>
      <c r="AX62" s="30">
        <f t="shared" si="19"/>
        <v>991</v>
      </c>
      <c r="AY62" s="21">
        <f>SUM(AZ62:BA62)</f>
        <v>4418</v>
      </c>
      <c r="AZ62" s="30">
        <f>SUM(AZ63:AZ79)</f>
        <v>3385</v>
      </c>
      <c r="BA62" s="30">
        <f>SUM(BA63:BA79)</f>
        <v>1033</v>
      </c>
      <c r="BB62" s="21">
        <f>SUM(BC62:BG62)</f>
        <v>2084</v>
      </c>
      <c r="BC62" s="30">
        <f>SUM(BC63:BC79)</f>
        <v>461</v>
      </c>
      <c r="BD62" s="30">
        <f>SUM(BD63:BD79)</f>
        <v>586</v>
      </c>
      <c r="BE62" s="30">
        <f>SUM(BE63:BE79)</f>
        <v>296</v>
      </c>
      <c r="BF62" s="30">
        <f>SUM(BF63:BF79)</f>
        <v>415</v>
      </c>
      <c r="BG62" s="30">
        <f>SUM(BG63:BG79)</f>
        <v>326</v>
      </c>
    </row>
    <row r="63" spans="3:59" ht="15.75" thickBot="1" x14ac:dyDescent="0.3">
      <c r="F63" s="77" t="s">
        <v>102</v>
      </c>
      <c r="G63" s="78"/>
      <c r="H63" s="4">
        <f t="shared" si="14"/>
        <v>10351</v>
      </c>
      <c r="I63" s="7">
        <f t="shared" si="15"/>
        <v>7758</v>
      </c>
      <c r="J63" s="30">
        <v>2794</v>
      </c>
      <c r="K63" s="30">
        <v>2794</v>
      </c>
      <c r="L63" s="30">
        <v>120</v>
      </c>
      <c r="M63" s="30">
        <v>104</v>
      </c>
      <c r="N63" s="30">
        <v>94</v>
      </c>
      <c r="O63" s="30">
        <v>64</v>
      </c>
      <c r="P63" s="30">
        <v>63</v>
      </c>
      <c r="Q63" s="14">
        <v>944</v>
      </c>
      <c r="R63" s="30">
        <v>291</v>
      </c>
      <c r="S63" s="30">
        <v>103</v>
      </c>
      <c r="T63" s="30">
        <v>144</v>
      </c>
      <c r="U63" s="30">
        <v>197</v>
      </c>
      <c r="V63" s="30">
        <v>92</v>
      </c>
      <c r="W63" s="30">
        <v>117</v>
      </c>
      <c r="X63" s="14">
        <v>1226</v>
      </c>
      <c r="Y63" s="30">
        <v>194</v>
      </c>
      <c r="Z63" s="30">
        <v>179</v>
      </c>
      <c r="AA63" s="30">
        <v>192</v>
      </c>
      <c r="AB63" s="30">
        <v>221</v>
      </c>
      <c r="AC63" s="30">
        <v>94</v>
      </c>
      <c r="AD63" s="30">
        <v>127</v>
      </c>
      <c r="AE63" s="30">
        <v>75</v>
      </c>
      <c r="AF63" s="30">
        <v>69</v>
      </c>
      <c r="AG63" s="30">
        <v>75</v>
      </c>
      <c r="AH63" s="7">
        <v>1138</v>
      </c>
      <c r="AI63" s="30">
        <v>322</v>
      </c>
      <c r="AJ63" s="30">
        <v>278</v>
      </c>
      <c r="AK63" s="30">
        <v>101</v>
      </c>
      <c r="AL63" s="30">
        <v>93</v>
      </c>
      <c r="AM63" s="30">
        <v>58</v>
      </c>
      <c r="AN63" s="30">
        <v>87</v>
      </c>
      <c r="AO63" s="30">
        <v>82</v>
      </c>
      <c r="AP63" s="30">
        <v>117</v>
      </c>
      <c r="AQ63" s="19">
        <v>1455</v>
      </c>
      <c r="AR63" s="7">
        <v>822</v>
      </c>
      <c r="AS63" s="30">
        <v>284</v>
      </c>
      <c r="AT63" s="30">
        <v>168</v>
      </c>
      <c r="AU63" s="30">
        <v>85</v>
      </c>
      <c r="AV63" s="30">
        <v>82</v>
      </c>
      <c r="AW63" s="30">
        <v>93</v>
      </c>
      <c r="AX63" s="30">
        <v>110</v>
      </c>
      <c r="AY63" s="21">
        <v>424</v>
      </c>
      <c r="AZ63" s="30">
        <v>325</v>
      </c>
      <c r="BA63" s="30">
        <v>99</v>
      </c>
      <c r="BB63" s="21">
        <v>209</v>
      </c>
      <c r="BC63" s="30">
        <v>45</v>
      </c>
      <c r="BD63" s="30">
        <v>59</v>
      </c>
      <c r="BE63" s="30">
        <v>30</v>
      </c>
      <c r="BF63" s="30">
        <v>41</v>
      </c>
      <c r="BG63" s="30">
        <v>34</v>
      </c>
    </row>
    <row r="64" spans="3:59" ht="15.75" thickBot="1" x14ac:dyDescent="0.3">
      <c r="F64" s="77" t="s">
        <v>115</v>
      </c>
      <c r="G64" s="78"/>
      <c r="H64" s="4">
        <f t="shared" si="14"/>
        <v>11647</v>
      </c>
      <c r="I64" s="7">
        <f t="shared" si="15"/>
        <v>9042</v>
      </c>
      <c r="J64" s="30">
        <v>3255</v>
      </c>
      <c r="K64" s="30">
        <v>3255</v>
      </c>
      <c r="L64" s="30">
        <v>139</v>
      </c>
      <c r="M64" s="30">
        <v>123</v>
      </c>
      <c r="N64" s="30">
        <v>109</v>
      </c>
      <c r="O64" s="30">
        <v>74</v>
      </c>
      <c r="P64" s="30">
        <v>73</v>
      </c>
      <c r="Q64" s="14">
        <v>1102</v>
      </c>
      <c r="R64" s="30">
        <v>338</v>
      </c>
      <c r="S64" s="30">
        <v>120</v>
      </c>
      <c r="T64" s="30">
        <v>168</v>
      </c>
      <c r="U64" s="30">
        <v>229</v>
      </c>
      <c r="V64" s="30">
        <v>108</v>
      </c>
      <c r="W64" s="30">
        <v>139</v>
      </c>
      <c r="X64" s="14">
        <v>1430</v>
      </c>
      <c r="Y64" s="30">
        <v>227</v>
      </c>
      <c r="Z64" s="30">
        <v>208</v>
      </c>
      <c r="AA64" s="30">
        <v>223</v>
      </c>
      <c r="AB64" s="30">
        <v>257</v>
      </c>
      <c r="AC64" s="30">
        <v>109</v>
      </c>
      <c r="AD64" s="30">
        <v>149</v>
      </c>
      <c r="AE64" s="30">
        <v>88</v>
      </c>
      <c r="AF64" s="30">
        <v>80</v>
      </c>
      <c r="AG64" s="30">
        <v>89</v>
      </c>
      <c r="AH64" s="7">
        <v>1261</v>
      </c>
      <c r="AI64" s="30">
        <v>358</v>
      </c>
      <c r="AJ64" s="30">
        <v>308</v>
      </c>
      <c r="AK64" s="30">
        <v>111</v>
      </c>
      <c r="AL64" s="30">
        <v>104</v>
      </c>
      <c r="AM64" s="30">
        <v>64</v>
      </c>
      <c r="AN64" s="30">
        <v>96</v>
      </c>
      <c r="AO64" s="30">
        <v>91</v>
      </c>
      <c r="AP64" s="30">
        <v>129</v>
      </c>
      <c r="AQ64" s="19">
        <v>1344</v>
      </c>
      <c r="AR64" s="7">
        <v>710</v>
      </c>
      <c r="AS64" s="30">
        <v>244</v>
      </c>
      <c r="AT64" s="30">
        <v>145</v>
      </c>
      <c r="AU64" s="30">
        <v>74</v>
      </c>
      <c r="AV64" s="30">
        <v>71</v>
      </c>
      <c r="AW64" s="30">
        <v>81</v>
      </c>
      <c r="AX64" s="30">
        <v>95</v>
      </c>
      <c r="AY64" s="21">
        <v>455</v>
      </c>
      <c r="AZ64" s="30">
        <v>350</v>
      </c>
      <c r="BA64" s="30">
        <v>105</v>
      </c>
      <c r="BB64" s="21">
        <v>179</v>
      </c>
      <c r="BC64" s="30">
        <v>39</v>
      </c>
      <c r="BD64" s="30">
        <v>50</v>
      </c>
      <c r="BE64" s="30">
        <v>26</v>
      </c>
      <c r="BF64" s="30">
        <v>36</v>
      </c>
      <c r="BG64" s="30">
        <v>28</v>
      </c>
    </row>
    <row r="65" spans="6:59" ht="15.75" thickBot="1" x14ac:dyDescent="0.3">
      <c r="F65" s="77" t="s">
        <v>116</v>
      </c>
      <c r="G65" s="78"/>
      <c r="H65" s="4">
        <f t="shared" si="14"/>
        <v>11395</v>
      </c>
      <c r="I65" s="7">
        <f t="shared" si="15"/>
        <v>8830</v>
      </c>
      <c r="J65" s="30">
        <v>3184</v>
      </c>
      <c r="K65" s="30">
        <v>3184</v>
      </c>
      <c r="L65" s="30">
        <v>136</v>
      </c>
      <c r="M65" s="30">
        <v>118</v>
      </c>
      <c r="N65" s="30">
        <v>106</v>
      </c>
      <c r="O65" s="30">
        <v>72</v>
      </c>
      <c r="P65" s="30">
        <v>70</v>
      </c>
      <c r="Q65" s="14">
        <v>1074</v>
      </c>
      <c r="R65" s="30">
        <v>331</v>
      </c>
      <c r="S65" s="30">
        <v>117</v>
      </c>
      <c r="T65" s="30">
        <v>162</v>
      </c>
      <c r="U65" s="30">
        <v>223</v>
      </c>
      <c r="V65" s="30">
        <v>105</v>
      </c>
      <c r="W65" s="30">
        <v>136</v>
      </c>
      <c r="X65" s="14">
        <v>1388</v>
      </c>
      <c r="Y65" s="30">
        <v>220</v>
      </c>
      <c r="Z65" s="30">
        <v>202</v>
      </c>
      <c r="AA65" s="30">
        <v>217</v>
      </c>
      <c r="AB65" s="30">
        <v>249</v>
      </c>
      <c r="AC65" s="30">
        <v>106</v>
      </c>
      <c r="AD65" s="30">
        <v>146</v>
      </c>
      <c r="AE65" s="30">
        <v>85</v>
      </c>
      <c r="AF65" s="30">
        <v>77</v>
      </c>
      <c r="AG65" s="30">
        <v>86</v>
      </c>
      <c r="AH65" s="7">
        <v>1340</v>
      </c>
      <c r="AI65" s="30">
        <v>375</v>
      </c>
      <c r="AJ65" s="30">
        <v>328</v>
      </c>
      <c r="AK65" s="30">
        <v>119</v>
      </c>
      <c r="AL65" s="30">
        <v>110</v>
      </c>
      <c r="AM65" s="30">
        <v>69</v>
      </c>
      <c r="AN65" s="30">
        <v>103</v>
      </c>
      <c r="AO65" s="30">
        <v>98</v>
      </c>
      <c r="AP65" s="30">
        <v>138</v>
      </c>
      <c r="AQ65" s="19">
        <v>1225</v>
      </c>
      <c r="AR65" s="7">
        <v>624</v>
      </c>
      <c r="AS65" s="30">
        <v>216</v>
      </c>
      <c r="AT65" s="30">
        <v>127</v>
      </c>
      <c r="AU65" s="30">
        <v>65</v>
      </c>
      <c r="AV65" s="30">
        <v>62</v>
      </c>
      <c r="AW65" s="30">
        <v>72</v>
      </c>
      <c r="AX65" s="30">
        <v>82</v>
      </c>
      <c r="AY65" s="21">
        <v>437</v>
      </c>
      <c r="AZ65" s="30">
        <v>335</v>
      </c>
      <c r="BA65" s="30">
        <v>102</v>
      </c>
      <c r="BB65" s="21">
        <v>164</v>
      </c>
      <c r="BC65" s="30">
        <v>36</v>
      </c>
      <c r="BD65" s="30">
        <v>45</v>
      </c>
      <c r="BE65" s="30">
        <v>24</v>
      </c>
      <c r="BF65" s="30">
        <v>33</v>
      </c>
      <c r="BG65" s="30">
        <v>26</v>
      </c>
    </row>
    <row r="66" spans="6:59" ht="15.75" thickBot="1" x14ac:dyDescent="0.3">
      <c r="F66" s="77" t="s">
        <v>117</v>
      </c>
      <c r="G66" s="78"/>
      <c r="H66" s="4">
        <f t="shared" si="14"/>
        <v>10991</v>
      </c>
      <c r="I66" s="7">
        <f t="shared" si="15"/>
        <v>8447</v>
      </c>
      <c r="J66" s="30">
        <v>3044</v>
      </c>
      <c r="K66" s="30">
        <v>3044</v>
      </c>
      <c r="L66" s="30">
        <v>130</v>
      </c>
      <c r="M66" s="30">
        <v>113</v>
      </c>
      <c r="N66" s="30">
        <v>102</v>
      </c>
      <c r="O66" s="30">
        <v>69</v>
      </c>
      <c r="P66" s="30">
        <v>68</v>
      </c>
      <c r="Q66" s="14">
        <v>1025</v>
      </c>
      <c r="R66" s="30">
        <v>315</v>
      </c>
      <c r="S66" s="30">
        <v>112</v>
      </c>
      <c r="T66" s="30">
        <v>156</v>
      </c>
      <c r="U66" s="30">
        <v>214</v>
      </c>
      <c r="V66" s="30">
        <v>99</v>
      </c>
      <c r="W66" s="30">
        <v>129</v>
      </c>
      <c r="X66" s="14">
        <v>1334</v>
      </c>
      <c r="Y66" s="30">
        <v>211</v>
      </c>
      <c r="Z66" s="30">
        <v>194</v>
      </c>
      <c r="AA66" s="30">
        <v>208</v>
      </c>
      <c r="AB66" s="30">
        <v>240</v>
      </c>
      <c r="AC66" s="30">
        <v>102</v>
      </c>
      <c r="AD66" s="30">
        <v>140</v>
      </c>
      <c r="AE66" s="30">
        <v>82</v>
      </c>
      <c r="AF66" s="30">
        <v>74</v>
      </c>
      <c r="AG66" s="30">
        <v>83</v>
      </c>
      <c r="AH66" s="7">
        <v>1201</v>
      </c>
      <c r="AI66" s="30">
        <v>337</v>
      </c>
      <c r="AJ66" s="30">
        <v>295</v>
      </c>
      <c r="AK66" s="30">
        <v>107</v>
      </c>
      <c r="AL66" s="30">
        <v>99</v>
      </c>
      <c r="AM66" s="30">
        <v>61</v>
      </c>
      <c r="AN66" s="30">
        <v>92</v>
      </c>
      <c r="AO66" s="30">
        <v>87</v>
      </c>
      <c r="AP66" s="30">
        <v>123</v>
      </c>
      <c r="AQ66" s="19">
        <v>1343</v>
      </c>
      <c r="AR66" s="7">
        <v>700</v>
      </c>
      <c r="AS66" s="30">
        <v>242</v>
      </c>
      <c r="AT66" s="30">
        <v>143</v>
      </c>
      <c r="AU66" s="30">
        <v>73</v>
      </c>
      <c r="AV66" s="30">
        <v>69</v>
      </c>
      <c r="AW66" s="30">
        <v>79</v>
      </c>
      <c r="AX66" s="30">
        <v>94</v>
      </c>
      <c r="AY66" s="21">
        <v>400</v>
      </c>
      <c r="AZ66" s="30">
        <v>306</v>
      </c>
      <c r="BA66" s="30">
        <v>94</v>
      </c>
      <c r="BB66" s="21">
        <v>243</v>
      </c>
      <c r="BC66" s="30">
        <v>55</v>
      </c>
      <c r="BD66" s="30">
        <v>68</v>
      </c>
      <c r="BE66" s="30">
        <v>34</v>
      </c>
      <c r="BF66" s="30">
        <v>48</v>
      </c>
      <c r="BG66" s="30">
        <v>38</v>
      </c>
    </row>
    <row r="67" spans="6:59" ht="15.75" thickBot="1" x14ac:dyDescent="0.3">
      <c r="F67" s="77" t="s">
        <v>23</v>
      </c>
      <c r="G67" s="78"/>
      <c r="H67" s="4">
        <f t="shared" si="14"/>
        <v>10171</v>
      </c>
      <c r="I67" s="7">
        <f t="shared" si="15"/>
        <v>7695</v>
      </c>
      <c r="J67" s="30">
        <v>2773</v>
      </c>
      <c r="K67" s="30">
        <v>2773</v>
      </c>
      <c r="L67" s="30">
        <v>118</v>
      </c>
      <c r="M67" s="30">
        <v>104</v>
      </c>
      <c r="N67" s="30">
        <v>93</v>
      </c>
      <c r="O67" s="30">
        <v>63</v>
      </c>
      <c r="P67" s="30">
        <v>62</v>
      </c>
      <c r="Q67" s="14">
        <f t="shared" ref="Q67:Q79" si="20">SUM(R67:W67)</f>
        <v>936</v>
      </c>
      <c r="R67" s="30">
        <v>288</v>
      </c>
      <c r="S67" s="30">
        <v>102</v>
      </c>
      <c r="T67" s="30">
        <v>142</v>
      </c>
      <c r="U67" s="30">
        <v>195</v>
      </c>
      <c r="V67" s="30">
        <v>91</v>
      </c>
      <c r="W67" s="30">
        <v>118</v>
      </c>
      <c r="X67" s="14">
        <f t="shared" ref="X67:X79" si="21">SUM(Y67:AG67)</f>
        <v>1213</v>
      </c>
      <c r="Y67" s="30">
        <v>192</v>
      </c>
      <c r="Z67" s="30">
        <v>177</v>
      </c>
      <c r="AA67" s="30">
        <v>189</v>
      </c>
      <c r="AB67" s="30">
        <v>218</v>
      </c>
      <c r="AC67" s="30">
        <v>93</v>
      </c>
      <c r="AD67" s="30">
        <v>127</v>
      </c>
      <c r="AE67" s="30">
        <v>74</v>
      </c>
      <c r="AF67" s="30">
        <v>68</v>
      </c>
      <c r="AG67" s="30">
        <v>75</v>
      </c>
      <c r="AH67" s="7">
        <f t="shared" ref="AH67:AH79" si="22">SUM(AI67:AP67)</f>
        <v>986</v>
      </c>
      <c r="AI67" s="30">
        <v>279</v>
      </c>
      <c r="AJ67" s="30">
        <v>241</v>
      </c>
      <c r="AK67" s="30">
        <v>87</v>
      </c>
      <c r="AL67" s="30">
        <v>81</v>
      </c>
      <c r="AM67" s="30">
        <v>50</v>
      </c>
      <c r="AN67" s="30">
        <v>75</v>
      </c>
      <c r="AO67" s="30">
        <v>72</v>
      </c>
      <c r="AP67" s="30">
        <v>101</v>
      </c>
      <c r="AQ67" s="19">
        <f t="shared" ref="AQ67:AQ79" si="23">+AR67+AY67+BB67</f>
        <v>1490</v>
      </c>
      <c r="AR67" s="7">
        <f t="shared" ref="AR67:AR79" si="24">SUM(AS67:AX67)</f>
        <v>765</v>
      </c>
      <c r="AS67" s="30">
        <v>265</v>
      </c>
      <c r="AT67" s="30">
        <v>156</v>
      </c>
      <c r="AU67" s="30">
        <v>79</v>
      </c>
      <c r="AV67" s="30">
        <v>76</v>
      </c>
      <c r="AW67" s="30">
        <v>87</v>
      </c>
      <c r="AX67" s="30">
        <v>102</v>
      </c>
      <c r="AY67" s="21">
        <f t="shared" ref="AY67:AY79" si="25">SUM(AZ67:BA67)</f>
        <v>482</v>
      </c>
      <c r="AZ67" s="30">
        <v>369</v>
      </c>
      <c r="BA67" s="30">
        <v>113</v>
      </c>
      <c r="BB67" s="21">
        <f t="shared" ref="BB67:BB79" si="26">SUM(BC67:BG67)</f>
        <v>243</v>
      </c>
      <c r="BC67" s="30">
        <v>54</v>
      </c>
      <c r="BD67" s="30">
        <v>69</v>
      </c>
      <c r="BE67" s="30">
        <v>34</v>
      </c>
      <c r="BF67" s="30">
        <v>48</v>
      </c>
      <c r="BG67" s="33">
        <v>38</v>
      </c>
    </row>
    <row r="68" spans="6:59" ht="15.75" thickBot="1" x14ac:dyDescent="0.3">
      <c r="F68" s="77" t="s">
        <v>24</v>
      </c>
      <c r="G68" s="78"/>
      <c r="H68" s="4">
        <f t="shared" si="14"/>
        <v>8724</v>
      </c>
      <c r="I68" s="7">
        <f t="shared" si="15"/>
        <v>6595</v>
      </c>
      <c r="J68" s="30">
        <v>2376</v>
      </c>
      <c r="K68" s="30">
        <v>2376</v>
      </c>
      <c r="L68" s="30">
        <v>102</v>
      </c>
      <c r="M68" s="30">
        <v>89</v>
      </c>
      <c r="N68" s="30">
        <v>79</v>
      </c>
      <c r="O68" s="30">
        <v>54</v>
      </c>
      <c r="P68" s="30">
        <v>53</v>
      </c>
      <c r="Q68" s="14">
        <f t="shared" si="20"/>
        <v>802</v>
      </c>
      <c r="R68" s="30">
        <v>247</v>
      </c>
      <c r="S68" s="30">
        <v>87</v>
      </c>
      <c r="T68" s="30">
        <v>122</v>
      </c>
      <c r="U68" s="30">
        <v>167</v>
      </c>
      <c r="V68" s="30">
        <v>78</v>
      </c>
      <c r="W68" s="30">
        <v>101</v>
      </c>
      <c r="X68" s="14">
        <f t="shared" si="21"/>
        <v>1041</v>
      </c>
      <c r="Y68" s="30">
        <v>165</v>
      </c>
      <c r="Z68" s="30">
        <v>152</v>
      </c>
      <c r="AA68" s="30">
        <v>162</v>
      </c>
      <c r="AB68" s="30">
        <v>187</v>
      </c>
      <c r="AC68" s="30">
        <v>80</v>
      </c>
      <c r="AD68" s="30">
        <v>109</v>
      </c>
      <c r="AE68" s="30">
        <v>64</v>
      </c>
      <c r="AF68" s="30">
        <v>58</v>
      </c>
      <c r="AG68" s="30">
        <v>64</v>
      </c>
      <c r="AH68" s="7">
        <f t="shared" si="22"/>
        <v>885</v>
      </c>
      <c r="AI68" s="30">
        <v>250</v>
      </c>
      <c r="AJ68" s="30">
        <v>216</v>
      </c>
      <c r="AK68" s="30">
        <v>78</v>
      </c>
      <c r="AL68" s="30">
        <v>73</v>
      </c>
      <c r="AM68" s="30">
        <v>45</v>
      </c>
      <c r="AN68" s="30">
        <v>68</v>
      </c>
      <c r="AO68" s="30">
        <v>64</v>
      </c>
      <c r="AP68" s="30">
        <v>91</v>
      </c>
      <c r="AQ68" s="19">
        <f t="shared" si="23"/>
        <v>1244</v>
      </c>
      <c r="AR68" s="7">
        <f t="shared" si="24"/>
        <v>690</v>
      </c>
      <c r="AS68" s="30">
        <v>240</v>
      </c>
      <c r="AT68" s="30">
        <v>141</v>
      </c>
      <c r="AU68" s="30">
        <v>71</v>
      </c>
      <c r="AV68" s="30">
        <v>68</v>
      </c>
      <c r="AW68" s="30">
        <v>78</v>
      </c>
      <c r="AX68" s="30">
        <v>92</v>
      </c>
      <c r="AY68" s="21">
        <f t="shared" si="25"/>
        <v>349</v>
      </c>
      <c r="AZ68" s="30">
        <v>267</v>
      </c>
      <c r="BA68" s="30">
        <v>82</v>
      </c>
      <c r="BB68" s="21">
        <f t="shared" si="26"/>
        <v>205</v>
      </c>
      <c r="BC68" s="30">
        <v>45</v>
      </c>
      <c r="BD68" s="30">
        <v>58</v>
      </c>
      <c r="BE68" s="30">
        <v>29</v>
      </c>
      <c r="BF68" s="30">
        <v>41</v>
      </c>
      <c r="BG68" s="33">
        <v>32</v>
      </c>
    </row>
    <row r="69" spans="6:59" ht="15.75" thickBot="1" x14ac:dyDescent="0.3">
      <c r="F69" s="77" t="s">
        <v>25</v>
      </c>
      <c r="G69" s="78"/>
      <c r="H69" s="4">
        <f t="shared" si="14"/>
        <v>7548</v>
      </c>
      <c r="I69" s="7">
        <f t="shared" si="15"/>
        <v>5716</v>
      </c>
      <c r="J69" s="30">
        <v>2059</v>
      </c>
      <c r="K69" s="30">
        <v>2059</v>
      </c>
      <c r="L69" s="30">
        <v>88</v>
      </c>
      <c r="M69" s="30">
        <v>77</v>
      </c>
      <c r="N69" s="30">
        <v>69</v>
      </c>
      <c r="O69" s="30">
        <v>47</v>
      </c>
      <c r="P69" s="30">
        <v>46</v>
      </c>
      <c r="Q69" s="14">
        <f t="shared" si="20"/>
        <v>697</v>
      </c>
      <c r="R69" s="30">
        <v>214</v>
      </c>
      <c r="S69" s="30">
        <v>76</v>
      </c>
      <c r="T69" s="30">
        <v>106</v>
      </c>
      <c r="U69" s="30">
        <v>145</v>
      </c>
      <c r="V69" s="30">
        <v>68</v>
      </c>
      <c r="W69" s="30">
        <v>88</v>
      </c>
      <c r="X69" s="14">
        <f t="shared" si="21"/>
        <v>901</v>
      </c>
      <c r="Y69" s="30">
        <v>143</v>
      </c>
      <c r="Z69" s="30">
        <v>131</v>
      </c>
      <c r="AA69" s="30">
        <v>141</v>
      </c>
      <c r="AB69" s="30">
        <v>162</v>
      </c>
      <c r="AC69" s="30">
        <v>69</v>
      </c>
      <c r="AD69" s="30">
        <v>94</v>
      </c>
      <c r="AE69" s="30">
        <v>55</v>
      </c>
      <c r="AF69" s="30">
        <v>50</v>
      </c>
      <c r="AG69" s="30">
        <v>56</v>
      </c>
      <c r="AH69" s="7">
        <f t="shared" si="22"/>
        <v>807</v>
      </c>
      <c r="AI69" s="30">
        <v>226</v>
      </c>
      <c r="AJ69" s="30">
        <v>197</v>
      </c>
      <c r="AK69" s="30">
        <v>72</v>
      </c>
      <c r="AL69" s="30">
        <v>67</v>
      </c>
      <c r="AM69" s="30">
        <v>41</v>
      </c>
      <c r="AN69" s="30">
        <v>62</v>
      </c>
      <c r="AO69" s="30">
        <v>59</v>
      </c>
      <c r="AP69" s="30">
        <v>83</v>
      </c>
      <c r="AQ69" s="19">
        <f t="shared" si="23"/>
        <v>1025</v>
      </c>
      <c r="AR69" s="7">
        <f t="shared" si="24"/>
        <v>584</v>
      </c>
      <c r="AS69" s="30">
        <v>202</v>
      </c>
      <c r="AT69" s="30">
        <v>119</v>
      </c>
      <c r="AU69" s="30">
        <v>61</v>
      </c>
      <c r="AV69" s="30">
        <v>58</v>
      </c>
      <c r="AW69" s="30">
        <v>66</v>
      </c>
      <c r="AX69" s="30">
        <v>78</v>
      </c>
      <c r="AY69" s="21">
        <f t="shared" si="25"/>
        <v>270</v>
      </c>
      <c r="AZ69" s="30">
        <v>207</v>
      </c>
      <c r="BA69" s="30">
        <v>63</v>
      </c>
      <c r="BB69" s="21">
        <f t="shared" si="26"/>
        <v>171</v>
      </c>
      <c r="BC69" s="30">
        <v>38</v>
      </c>
      <c r="BD69" s="30">
        <v>48</v>
      </c>
      <c r="BE69" s="30">
        <v>24</v>
      </c>
      <c r="BF69" s="30">
        <v>34</v>
      </c>
      <c r="BG69" s="33">
        <v>27</v>
      </c>
    </row>
    <row r="70" spans="6:59" ht="15.75" thickBot="1" x14ac:dyDescent="0.3">
      <c r="F70" s="77" t="s">
        <v>26</v>
      </c>
      <c r="G70" s="78"/>
      <c r="H70" s="4">
        <f t="shared" si="14"/>
        <v>6899</v>
      </c>
      <c r="I70" s="7">
        <f t="shared" si="15"/>
        <v>5292</v>
      </c>
      <c r="J70" s="30">
        <v>1907</v>
      </c>
      <c r="K70" s="30">
        <v>1907</v>
      </c>
      <c r="L70" s="30">
        <v>81</v>
      </c>
      <c r="M70" s="30">
        <v>71</v>
      </c>
      <c r="N70" s="30">
        <v>64</v>
      </c>
      <c r="O70" s="30">
        <v>43</v>
      </c>
      <c r="P70" s="30">
        <v>42</v>
      </c>
      <c r="Q70" s="14">
        <f t="shared" si="20"/>
        <v>643</v>
      </c>
      <c r="R70" s="30">
        <v>198</v>
      </c>
      <c r="S70" s="30">
        <v>70</v>
      </c>
      <c r="T70" s="30">
        <v>98</v>
      </c>
      <c r="U70" s="30">
        <v>134</v>
      </c>
      <c r="V70" s="30">
        <v>62</v>
      </c>
      <c r="W70" s="30">
        <v>81</v>
      </c>
      <c r="X70" s="14">
        <f t="shared" si="21"/>
        <v>835</v>
      </c>
      <c r="Y70" s="30">
        <v>132</v>
      </c>
      <c r="Z70" s="30">
        <v>122</v>
      </c>
      <c r="AA70" s="30">
        <v>130</v>
      </c>
      <c r="AB70" s="30">
        <v>150</v>
      </c>
      <c r="AC70" s="30">
        <v>64</v>
      </c>
      <c r="AD70" s="30">
        <v>87</v>
      </c>
      <c r="AE70" s="30">
        <v>51</v>
      </c>
      <c r="AF70" s="30">
        <v>47</v>
      </c>
      <c r="AG70" s="30">
        <v>52</v>
      </c>
      <c r="AH70" s="7">
        <f t="shared" si="22"/>
        <v>748</v>
      </c>
      <c r="AI70" s="30">
        <v>211</v>
      </c>
      <c r="AJ70" s="30">
        <v>183</v>
      </c>
      <c r="AK70" s="30">
        <v>66</v>
      </c>
      <c r="AL70" s="30">
        <v>62</v>
      </c>
      <c r="AM70" s="30">
        <v>38</v>
      </c>
      <c r="AN70" s="30">
        <v>57</v>
      </c>
      <c r="AO70" s="30">
        <v>54</v>
      </c>
      <c r="AP70" s="30">
        <v>77</v>
      </c>
      <c r="AQ70" s="19">
        <f t="shared" si="23"/>
        <v>859</v>
      </c>
      <c r="AR70" s="7">
        <f t="shared" si="24"/>
        <v>463</v>
      </c>
      <c r="AS70" s="30">
        <v>160</v>
      </c>
      <c r="AT70" s="30">
        <v>94</v>
      </c>
      <c r="AU70" s="30">
        <v>48</v>
      </c>
      <c r="AV70" s="30">
        <v>46</v>
      </c>
      <c r="AW70" s="30">
        <v>53</v>
      </c>
      <c r="AX70" s="30">
        <v>62</v>
      </c>
      <c r="AY70" s="21">
        <f t="shared" si="25"/>
        <v>251</v>
      </c>
      <c r="AZ70" s="30">
        <v>192</v>
      </c>
      <c r="BA70" s="30">
        <v>59</v>
      </c>
      <c r="BB70" s="21">
        <f t="shared" si="26"/>
        <v>145</v>
      </c>
      <c r="BC70" s="30">
        <v>33</v>
      </c>
      <c r="BD70" s="30">
        <v>41</v>
      </c>
      <c r="BE70" s="30">
        <v>20</v>
      </c>
      <c r="BF70" s="30">
        <v>29</v>
      </c>
      <c r="BG70" s="33">
        <v>22</v>
      </c>
    </row>
    <row r="71" spans="6:59" ht="15.75" thickBot="1" x14ac:dyDescent="0.3">
      <c r="F71" s="77" t="s">
        <v>27</v>
      </c>
      <c r="G71" s="78"/>
      <c r="H71" s="4">
        <f t="shared" si="14"/>
        <v>5975</v>
      </c>
      <c r="I71" s="7">
        <f t="shared" si="15"/>
        <v>4582</v>
      </c>
      <c r="J71" s="30">
        <v>1651</v>
      </c>
      <c r="K71" s="30">
        <v>1651</v>
      </c>
      <c r="L71" s="30">
        <v>71</v>
      </c>
      <c r="M71" s="30">
        <v>62</v>
      </c>
      <c r="N71" s="30">
        <v>55</v>
      </c>
      <c r="O71" s="30">
        <v>37</v>
      </c>
      <c r="P71" s="30">
        <v>37</v>
      </c>
      <c r="Q71" s="14">
        <f t="shared" si="20"/>
        <v>558</v>
      </c>
      <c r="R71" s="30">
        <v>172</v>
      </c>
      <c r="S71" s="30">
        <v>61</v>
      </c>
      <c r="T71" s="30">
        <v>85</v>
      </c>
      <c r="U71" s="30">
        <v>116</v>
      </c>
      <c r="V71" s="30">
        <v>54</v>
      </c>
      <c r="W71" s="30">
        <v>70</v>
      </c>
      <c r="X71" s="14">
        <f t="shared" si="21"/>
        <v>722</v>
      </c>
      <c r="Y71" s="30">
        <v>114</v>
      </c>
      <c r="Z71" s="30">
        <v>105</v>
      </c>
      <c r="AA71" s="30">
        <v>113</v>
      </c>
      <c r="AB71" s="30">
        <v>130</v>
      </c>
      <c r="AC71" s="30">
        <v>55</v>
      </c>
      <c r="AD71" s="30">
        <v>76</v>
      </c>
      <c r="AE71" s="30">
        <v>44</v>
      </c>
      <c r="AF71" s="30">
        <v>40</v>
      </c>
      <c r="AG71" s="30">
        <v>45</v>
      </c>
      <c r="AH71" s="7">
        <f t="shared" si="22"/>
        <v>654</v>
      </c>
      <c r="AI71" s="30">
        <v>185</v>
      </c>
      <c r="AJ71" s="30">
        <v>160</v>
      </c>
      <c r="AK71" s="30">
        <v>58</v>
      </c>
      <c r="AL71" s="30">
        <v>54</v>
      </c>
      <c r="AM71" s="30">
        <v>33</v>
      </c>
      <c r="AN71" s="30">
        <v>50</v>
      </c>
      <c r="AO71" s="30">
        <v>47</v>
      </c>
      <c r="AP71" s="30">
        <v>67</v>
      </c>
      <c r="AQ71" s="19">
        <f t="shared" si="23"/>
        <v>739</v>
      </c>
      <c r="AR71" s="7">
        <f t="shared" si="24"/>
        <v>404</v>
      </c>
      <c r="AS71" s="30">
        <v>140</v>
      </c>
      <c r="AT71" s="30">
        <v>82</v>
      </c>
      <c r="AU71" s="30">
        <v>42</v>
      </c>
      <c r="AV71" s="30">
        <v>40</v>
      </c>
      <c r="AW71" s="30">
        <v>46</v>
      </c>
      <c r="AX71" s="30">
        <v>54</v>
      </c>
      <c r="AY71" s="21">
        <f t="shared" si="25"/>
        <v>218</v>
      </c>
      <c r="AZ71" s="30">
        <v>167</v>
      </c>
      <c r="BA71" s="30">
        <v>51</v>
      </c>
      <c r="BB71" s="21">
        <f t="shared" si="26"/>
        <v>117</v>
      </c>
      <c r="BC71" s="30">
        <v>26</v>
      </c>
      <c r="BD71" s="30">
        <v>33</v>
      </c>
      <c r="BE71" s="30">
        <v>17</v>
      </c>
      <c r="BF71" s="30">
        <v>23</v>
      </c>
      <c r="BG71" s="33">
        <v>18</v>
      </c>
    </row>
    <row r="72" spans="6:59" ht="15.75" thickBot="1" x14ac:dyDescent="0.3">
      <c r="F72" s="77" t="s">
        <v>28</v>
      </c>
      <c r="G72" s="78"/>
      <c r="H72" s="4">
        <f t="shared" si="14"/>
        <v>5146</v>
      </c>
      <c r="I72" s="7">
        <f t="shared" si="15"/>
        <v>3875</v>
      </c>
      <c r="J72" s="30">
        <v>1396</v>
      </c>
      <c r="K72" s="30">
        <v>1396</v>
      </c>
      <c r="L72" s="30">
        <v>60</v>
      </c>
      <c r="M72" s="30">
        <v>52</v>
      </c>
      <c r="N72" s="30">
        <v>47</v>
      </c>
      <c r="O72" s="30">
        <v>32</v>
      </c>
      <c r="P72" s="30">
        <v>31</v>
      </c>
      <c r="Q72" s="14">
        <f t="shared" si="20"/>
        <v>471</v>
      </c>
      <c r="R72" s="30">
        <v>145</v>
      </c>
      <c r="S72" s="30">
        <v>51</v>
      </c>
      <c r="T72" s="30">
        <v>72</v>
      </c>
      <c r="U72" s="30">
        <v>98</v>
      </c>
      <c r="V72" s="30">
        <v>46</v>
      </c>
      <c r="W72" s="30">
        <v>59</v>
      </c>
      <c r="X72" s="14">
        <f t="shared" si="21"/>
        <v>612</v>
      </c>
      <c r="Y72" s="30">
        <v>97</v>
      </c>
      <c r="Z72" s="30">
        <v>89</v>
      </c>
      <c r="AA72" s="30">
        <v>95</v>
      </c>
      <c r="AB72" s="30">
        <v>110</v>
      </c>
      <c r="AC72" s="30">
        <v>47</v>
      </c>
      <c r="AD72" s="30">
        <v>64</v>
      </c>
      <c r="AE72" s="30">
        <v>38</v>
      </c>
      <c r="AF72" s="30">
        <v>34</v>
      </c>
      <c r="AG72" s="30">
        <v>38</v>
      </c>
      <c r="AH72" s="7">
        <f t="shared" si="22"/>
        <v>645</v>
      </c>
      <c r="AI72" s="30">
        <v>182</v>
      </c>
      <c r="AJ72" s="30">
        <v>158</v>
      </c>
      <c r="AK72" s="30">
        <v>57</v>
      </c>
      <c r="AL72" s="30">
        <v>53</v>
      </c>
      <c r="AM72" s="30">
        <v>33</v>
      </c>
      <c r="AN72" s="30">
        <v>49</v>
      </c>
      <c r="AO72" s="30">
        <v>47</v>
      </c>
      <c r="AP72" s="30">
        <v>66</v>
      </c>
      <c r="AQ72" s="19">
        <f t="shared" si="23"/>
        <v>626</v>
      </c>
      <c r="AR72" s="7">
        <f t="shared" si="24"/>
        <v>327</v>
      </c>
      <c r="AS72" s="30">
        <v>113</v>
      </c>
      <c r="AT72" s="30">
        <v>67</v>
      </c>
      <c r="AU72" s="30">
        <v>34</v>
      </c>
      <c r="AV72" s="30">
        <v>32</v>
      </c>
      <c r="AW72" s="30">
        <v>37</v>
      </c>
      <c r="AX72" s="30">
        <v>44</v>
      </c>
      <c r="AY72" s="21">
        <f t="shared" si="25"/>
        <v>209</v>
      </c>
      <c r="AZ72" s="30">
        <v>160</v>
      </c>
      <c r="BA72" s="30">
        <v>49</v>
      </c>
      <c r="BB72" s="21">
        <f t="shared" si="26"/>
        <v>90</v>
      </c>
      <c r="BC72" s="30">
        <v>20</v>
      </c>
      <c r="BD72" s="30">
        <v>25</v>
      </c>
      <c r="BE72" s="30">
        <v>13</v>
      </c>
      <c r="BF72" s="30">
        <v>18</v>
      </c>
      <c r="BG72" s="33">
        <v>14</v>
      </c>
    </row>
    <row r="73" spans="6:59" ht="15.75" thickBot="1" x14ac:dyDescent="0.3">
      <c r="F73" s="77" t="s">
        <v>29</v>
      </c>
      <c r="G73" s="78"/>
      <c r="H73" s="4">
        <f t="shared" si="14"/>
        <v>4442</v>
      </c>
      <c r="I73" s="7">
        <f t="shared" si="15"/>
        <v>3252</v>
      </c>
      <c r="J73" s="30">
        <v>1172</v>
      </c>
      <c r="K73" s="30">
        <v>1172</v>
      </c>
      <c r="L73" s="30">
        <v>50</v>
      </c>
      <c r="M73" s="30">
        <v>44</v>
      </c>
      <c r="N73" s="30">
        <v>39</v>
      </c>
      <c r="O73" s="30">
        <v>27</v>
      </c>
      <c r="P73" s="30">
        <v>26</v>
      </c>
      <c r="Q73" s="14">
        <f t="shared" si="20"/>
        <v>395</v>
      </c>
      <c r="R73" s="30">
        <v>122</v>
      </c>
      <c r="S73" s="30">
        <v>43</v>
      </c>
      <c r="T73" s="30">
        <v>60</v>
      </c>
      <c r="U73" s="30">
        <v>82</v>
      </c>
      <c r="V73" s="30">
        <v>38</v>
      </c>
      <c r="W73" s="30">
        <v>50</v>
      </c>
      <c r="X73" s="14">
        <f t="shared" si="21"/>
        <v>513</v>
      </c>
      <c r="Y73" s="30">
        <v>81</v>
      </c>
      <c r="Z73" s="30">
        <v>75</v>
      </c>
      <c r="AA73" s="30">
        <v>80</v>
      </c>
      <c r="AB73" s="30">
        <v>92</v>
      </c>
      <c r="AC73" s="30">
        <v>39</v>
      </c>
      <c r="AD73" s="30">
        <v>54</v>
      </c>
      <c r="AE73" s="30">
        <v>31</v>
      </c>
      <c r="AF73" s="30">
        <v>29</v>
      </c>
      <c r="AG73" s="30">
        <v>32</v>
      </c>
      <c r="AH73" s="7">
        <f t="shared" si="22"/>
        <v>644</v>
      </c>
      <c r="AI73" s="30">
        <v>182</v>
      </c>
      <c r="AJ73" s="30">
        <v>157</v>
      </c>
      <c r="AK73" s="30">
        <v>57</v>
      </c>
      <c r="AL73" s="30">
        <v>53</v>
      </c>
      <c r="AM73" s="30">
        <v>33</v>
      </c>
      <c r="AN73" s="30">
        <v>49</v>
      </c>
      <c r="AO73" s="30">
        <v>47</v>
      </c>
      <c r="AP73" s="30">
        <v>66</v>
      </c>
      <c r="AQ73" s="19">
        <f t="shared" si="23"/>
        <v>546</v>
      </c>
      <c r="AR73" s="7">
        <f t="shared" si="24"/>
        <v>296</v>
      </c>
      <c r="AS73" s="30">
        <v>102</v>
      </c>
      <c r="AT73" s="30">
        <v>60</v>
      </c>
      <c r="AU73" s="30">
        <v>31</v>
      </c>
      <c r="AV73" s="30">
        <v>29</v>
      </c>
      <c r="AW73" s="30">
        <v>34</v>
      </c>
      <c r="AX73" s="30">
        <v>40</v>
      </c>
      <c r="AY73" s="21">
        <f t="shared" si="25"/>
        <v>160</v>
      </c>
      <c r="AZ73" s="30">
        <v>123</v>
      </c>
      <c r="BA73" s="30">
        <v>37</v>
      </c>
      <c r="BB73" s="21">
        <f t="shared" si="26"/>
        <v>90</v>
      </c>
      <c r="BC73" s="30">
        <v>20</v>
      </c>
      <c r="BD73" s="30">
        <v>25</v>
      </c>
      <c r="BE73" s="30">
        <v>13</v>
      </c>
      <c r="BF73" s="30">
        <v>18</v>
      </c>
      <c r="BG73" s="33">
        <v>14</v>
      </c>
    </row>
    <row r="74" spans="6:59" ht="15.75" thickBot="1" x14ac:dyDescent="0.3">
      <c r="F74" s="77" t="s">
        <v>30</v>
      </c>
      <c r="G74" s="78"/>
      <c r="H74" s="4">
        <f t="shared" si="14"/>
        <v>4128</v>
      </c>
      <c r="I74" s="7">
        <f t="shared" si="15"/>
        <v>2954</v>
      </c>
      <c r="J74" s="30">
        <v>1063</v>
      </c>
      <c r="K74" s="30">
        <v>1063</v>
      </c>
      <c r="L74" s="30">
        <v>45</v>
      </c>
      <c r="M74" s="30">
        <v>40</v>
      </c>
      <c r="N74" s="30">
        <v>36</v>
      </c>
      <c r="O74" s="30">
        <v>24</v>
      </c>
      <c r="P74" s="30">
        <v>24</v>
      </c>
      <c r="Q74" s="14">
        <f t="shared" si="20"/>
        <v>360</v>
      </c>
      <c r="R74" s="30">
        <v>111</v>
      </c>
      <c r="S74" s="30">
        <v>39</v>
      </c>
      <c r="T74" s="30">
        <v>55</v>
      </c>
      <c r="U74" s="30">
        <v>75</v>
      </c>
      <c r="V74" s="30">
        <v>35</v>
      </c>
      <c r="W74" s="30">
        <v>45</v>
      </c>
      <c r="X74" s="14">
        <f t="shared" si="21"/>
        <v>468</v>
      </c>
      <c r="Y74" s="30">
        <v>74</v>
      </c>
      <c r="Z74" s="30">
        <v>68</v>
      </c>
      <c r="AA74" s="30">
        <v>73</v>
      </c>
      <c r="AB74" s="30">
        <v>84</v>
      </c>
      <c r="AC74" s="30">
        <v>36</v>
      </c>
      <c r="AD74" s="30">
        <v>49</v>
      </c>
      <c r="AE74" s="30">
        <v>29</v>
      </c>
      <c r="AF74" s="30">
        <v>26</v>
      </c>
      <c r="AG74" s="30">
        <v>29</v>
      </c>
      <c r="AH74" s="7">
        <f t="shared" si="22"/>
        <v>693</v>
      </c>
      <c r="AI74" s="30">
        <v>197</v>
      </c>
      <c r="AJ74" s="30">
        <v>169</v>
      </c>
      <c r="AK74" s="30">
        <v>61</v>
      </c>
      <c r="AL74" s="30">
        <v>57</v>
      </c>
      <c r="AM74" s="30">
        <v>35</v>
      </c>
      <c r="AN74" s="30">
        <v>53</v>
      </c>
      <c r="AO74" s="30">
        <v>50</v>
      </c>
      <c r="AP74" s="30">
        <v>71</v>
      </c>
      <c r="AQ74" s="19">
        <f t="shared" si="23"/>
        <v>481</v>
      </c>
      <c r="AR74" s="7">
        <f t="shared" si="24"/>
        <v>257</v>
      </c>
      <c r="AS74" s="30">
        <v>90</v>
      </c>
      <c r="AT74" s="30">
        <v>52</v>
      </c>
      <c r="AU74" s="30">
        <v>27</v>
      </c>
      <c r="AV74" s="30">
        <v>25</v>
      </c>
      <c r="AW74" s="30">
        <v>29</v>
      </c>
      <c r="AX74" s="30">
        <v>34</v>
      </c>
      <c r="AY74" s="21">
        <f t="shared" si="25"/>
        <v>176</v>
      </c>
      <c r="AZ74" s="30">
        <v>135</v>
      </c>
      <c r="BA74" s="30">
        <v>41</v>
      </c>
      <c r="BB74" s="21">
        <f t="shared" si="26"/>
        <v>48</v>
      </c>
      <c r="BC74" s="30">
        <v>10</v>
      </c>
      <c r="BD74" s="30">
        <v>14</v>
      </c>
      <c r="BE74" s="30">
        <v>7</v>
      </c>
      <c r="BF74" s="30">
        <v>10</v>
      </c>
      <c r="BG74" s="33">
        <v>7</v>
      </c>
    </row>
    <row r="75" spans="6:59" ht="15.75" thickBot="1" x14ac:dyDescent="0.3">
      <c r="F75" s="77" t="s">
        <v>31</v>
      </c>
      <c r="G75" s="78"/>
      <c r="H75" s="4">
        <f t="shared" si="14"/>
        <v>3553</v>
      </c>
      <c r="I75" s="7">
        <f t="shared" si="15"/>
        <v>2466</v>
      </c>
      <c r="J75" s="30">
        <v>887</v>
      </c>
      <c r="K75" s="30">
        <v>887</v>
      </c>
      <c r="L75" s="30">
        <v>38</v>
      </c>
      <c r="M75" s="30">
        <v>33</v>
      </c>
      <c r="N75" s="30">
        <v>30</v>
      </c>
      <c r="O75" s="30">
        <v>20</v>
      </c>
      <c r="P75" s="30">
        <v>20</v>
      </c>
      <c r="Q75" s="14">
        <f t="shared" si="20"/>
        <v>301</v>
      </c>
      <c r="R75" s="30">
        <v>92</v>
      </c>
      <c r="S75" s="30">
        <v>33</v>
      </c>
      <c r="T75" s="30">
        <v>46</v>
      </c>
      <c r="U75" s="30">
        <v>63</v>
      </c>
      <c r="V75" s="30">
        <v>29</v>
      </c>
      <c r="W75" s="30">
        <v>38</v>
      </c>
      <c r="X75" s="14">
        <f t="shared" si="21"/>
        <v>391</v>
      </c>
      <c r="Y75" s="30">
        <v>62</v>
      </c>
      <c r="Z75" s="30">
        <v>57</v>
      </c>
      <c r="AA75" s="30">
        <v>61</v>
      </c>
      <c r="AB75" s="30">
        <v>70</v>
      </c>
      <c r="AC75" s="30">
        <v>30</v>
      </c>
      <c r="AD75" s="30">
        <v>41</v>
      </c>
      <c r="AE75" s="30">
        <v>24</v>
      </c>
      <c r="AF75" s="30">
        <v>22</v>
      </c>
      <c r="AG75" s="30">
        <v>24</v>
      </c>
      <c r="AH75" s="7">
        <f t="shared" si="22"/>
        <v>703</v>
      </c>
      <c r="AI75" s="30">
        <v>198</v>
      </c>
      <c r="AJ75" s="30">
        <v>172</v>
      </c>
      <c r="AK75" s="30">
        <v>62</v>
      </c>
      <c r="AL75" s="30">
        <v>58</v>
      </c>
      <c r="AM75" s="30">
        <v>36</v>
      </c>
      <c r="AN75" s="30">
        <v>54</v>
      </c>
      <c r="AO75" s="30">
        <v>51</v>
      </c>
      <c r="AP75" s="30">
        <v>72</v>
      </c>
      <c r="AQ75" s="19">
        <f t="shared" si="23"/>
        <v>384</v>
      </c>
      <c r="AR75" s="7">
        <f t="shared" si="24"/>
        <v>201</v>
      </c>
      <c r="AS75" s="30">
        <v>69</v>
      </c>
      <c r="AT75" s="30">
        <v>41</v>
      </c>
      <c r="AU75" s="30">
        <v>21</v>
      </c>
      <c r="AV75" s="30">
        <v>20</v>
      </c>
      <c r="AW75" s="30">
        <v>23</v>
      </c>
      <c r="AX75" s="30">
        <v>27</v>
      </c>
      <c r="AY75" s="21">
        <f t="shared" si="25"/>
        <v>133</v>
      </c>
      <c r="AZ75" s="30">
        <v>102</v>
      </c>
      <c r="BA75" s="30">
        <v>31</v>
      </c>
      <c r="BB75" s="21">
        <f t="shared" si="26"/>
        <v>50</v>
      </c>
      <c r="BC75" s="30">
        <v>11</v>
      </c>
      <c r="BD75" s="30">
        <v>14</v>
      </c>
      <c r="BE75" s="30">
        <v>7</v>
      </c>
      <c r="BF75" s="30">
        <v>10</v>
      </c>
      <c r="BG75" s="33">
        <v>8</v>
      </c>
    </row>
    <row r="76" spans="6:59" ht="15.75" thickBot="1" x14ac:dyDescent="0.3">
      <c r="F76" s="77" t="s">
        <v>32</v>
      </c>
      <c r="G76" s="78"/>
      <c r="H76" s="4">
        <f t="shared" si="14"/>
        <v>3121</v>
      </c>
      <c r="I76" s="7">
        <f t="shared" si="15"/>
        <v>2062</v>
      </c>
      <c r="J76" s="30">
        <v>743</v>
      </c>
      <c r="K76" s="30">
        <v>743</v>
      </c>
      <c r="L76" s="30">
        <v>32</v>
      </c>
      <c r="M76" s="30">
        <v>28</v>
      </c>
      <c r="N76" s="30">
        <v>25</v>
      </c>
      <c r="O76" s="30">
        <v>17</v>
      </c>
      <c r="P76" s="30">
        <v>17</v>
      </c>
      <c r="Q76" s="14">
        <f t="shared" si="20"/>
        <v>250</v>
      </c>
      <c r="R76" s="30">
        <v>77</v>
      </c>
      <c r="S76" s="30">
        <v>27</v>
      </c>
      <c r="T76" s="30">
        <v>38</v>
      </c>
      <c r="U76" s="30">
        <v>52</v>
      </c>
      <c r="V76" s="30">
        <v>24</v>
      </c>
      <c r="W76" s="30">
        <v>32</v>
      </c>
      <c r="X76" s="14">
        <f t="shared" si="21"/>
        <v>326</v>
      </c>
      <c r="Y76" s="30">
        <v>52</v>
      </c>
      <c r="Z76" s="30">
        <v>47</v>
      </c>
      <c r="AA76" s="30">
        <v>51</v>
      </c>
      <c r="AB76" s="30">
        <v>59</v>
      </c>
      <c r="AC76" s="30">
        <v>25</v>
      </c>
      <c r="AD76" s="30">
        <v>34</v>
      </c>
      <c r="AE76" s="30">
        <v>20</v>
      </c>
      <c r="AF76" s="30">
        <v>18</v>
      </c>
      <c r="AG76" s="30">
        <v>20</v>
      </c>
      <c r="AH76" s="7">
        <f t="shared" si="22"/>
        <v>643</v>
      </c>
      <c r="AI76" s="30">
        <v>181</v>
      </c>
      <c r="AJ76" s="30">
        <v>157</v>
      </c>
      <c r="AK76" s="30">
        <v>57</v>
      </c>
      <c r="AL76" s="30">
        <v>53</v>
      </c>
      <c r="AM76" s="30">
        <v>33</v>
      </c>
      <c r="AN76" s="30">
        <v>49</v>
      </c>
      <c r="AO76" s="30">
        <v>47</v>
      </c>
      <c r="AP76" s="30">
        <v>66</v>
      </c>
      <c r="AQ76" s="19">
        <f t="shared" si="23"/>
        <v>416</v>
      </c>
      <c r="AR76" s="7">
        <f t="shared" si="24"/>
        <v>202</v>
      </c>
      <c r="AS76" s="30">
        <v>70</v>
      </c>
      <c r="AT76" s="30">
        <v>41</v>
      </c>
      <c r="AU76" s="30">
        <v>21</v>
      </c>
      <c r="AV76" s="30">
        <v>20</v>
      </c>
      <c r="AW76" s="30">
        <v>23</v>
      </c>
      <c r="AX76" s="30">
        <v>27</v>
      </c>
      <c r="AY76" s="21">
        <f t="shared" si="25"/>
        <v>165</v>
      </c>
      <c r="AZ76" s="30">
        <v>126</v>
      </c>
      <c r="BA76" s="30">
        <v>39</v>
      </c>
      <c r="BB76" s="21">
        <f t="shared" si="26"/>
        <v>49</v>
      </c>
      <c r="BC76" s="30">
        <v>10</v>
      </c>
      <c r="BD76" s="30">
        <v>14</v>
      </c>
      <c r="BE76" s="30">
        <v>7</v>
      </c>
      <c r="BF76" s="30">
        <v>10</v>
      </c>
      <c r="BG76" s="33">
        <v>8</v>
      </c>
    </row>
    <row r="77" spans="6:59" ht="15.75" thickBot="1" x14ac:dyDescent="0.3">
      <c r="F77" s="77" t="s">
        <v>33</v>
      </c>
      <c r="G77" s="78"/>
      <c r="H77" s="4">
        <f t="shared" si="14"/>
        <v>2250</v>
      </c>
      <c r="I77" s="7">
        <f t="shared" si="15"/>
        <v>1449</v>
      </c>
      <c r="J77" s="30">
        <v>522</v>
      </c>
      <c r="K77" s="30">
        <v>522</v>
      </c>
      <c r="L77" s="30">
        <v>22</v>
      </c>
      <c r="M77" s="30">
        <v>20</v>
      </c>
      <c r="N77" s="30">
        <v>17</v>
      </c>
      <c r="O77" s="30">
        <v>12</v>
      </c>
      <c r="P77" s="30">
        <v>12</v>
      </c>
      <c r="Q77" s="14">
        <f t="shared" si="20"/>
        <v>176</v>
      </c>
      <c r="R77" s="30">
        <v>54</v>
      </c>
      <c r="S77" s="30">
        <v>19</v>
      </c>
      <c r="T77" s="30">
        <v>27</v>
      </c>
      <c r="U77" s="30">
        <v>37</v>
      </c>
      <c r="V77" s="30">
        <v>17</v>
      </c>
      <c r="W77" s="30">
        <v>22</v>
      </c>
      <c r="X77" s="14">
        <f t="shared" si="21"/>
        <v>229</v>
      </c>
      <c r="Y77" s="30">
        <v>36</v>
      </c>
      <c r="Z77" s="30">
        <v>33</v>
      </c>
      <c r="AA77" s="30">
        <v>36</v>
      </c>
      <c r="AB77" s="30">
        <v>41</v>
      </c>
      <c r="AC77" s="30">
        <v>18</v>
      </c>
      <c r="AD77" s="30">
        <v>24</v>
      </c>
      <c r="AE77" s="30">
        <v>14</v>
      </c>
      <c r="AF77" s="30">
        <v>13</v>
      </c>
      <c r="AG77" s="30">
        <v>14</v>
      </c>
      <c r="AH77" s="7">
        <f t="shared" si="22"/>
        <v>477</v>
      </c>
      <c r="AI77" s="30">
        <v>134</v>
      </c>
      <c r="AJ77" s="30">
        <v>117</v>
      </c>
      <c r="AK77" s="30">
        <v>42</v>
      </c>
      <c r="AL77" s="30">
        <v>39</v>
      </c>
      <c r="AM77" s="30">
        <v>24</v>
      </c>
      <c r="AN77" s="30">
        <v>37</v>
      </c>
      <c r="AO77" s="30">
        <v>35</v>
      </c>
      <c r="AP77" s="30">
        <v>49</v>
      </c>
      <c r="AQ77" s="19">
        <f t="shared" si="23"/>
        <v>324</v>
      </c>
      <c r="AR77" s="7">
        <f t="shared" si="24"/>
        <v>165</v>
      </c>
      <c r="AS77" s="30">
        <v>57</v>
      </c>
      <c r="AT77" s="30">
        <v>34</v>
      </c>
      <c r="AU77" s="30">
        <v>17</v>
      </c>
      <c r="AV77" s="30">
        <v>16</v>
      </c>
      <c r="AW77" s="30">
        <v>19</v>
      </c>
      <c r="AX77" s="30">
        <v>22</v>
      </c>
      <c r="AY77" s="21">
        <f t="shared" si="25"/>
        <v>128</v>
      </c>
      <c r="AZ77" s="30">
        <v>98</v>
      </c>
      <c r="BA77" s="30">
        <v>30</v>
      </c>
      <c r="BB77" s="21">
        <f t="shared" si="26"/>
        <v>31</v>
      </c>
      <c r="BC77" s="30">
        <v>7</v>
      </c>
      <c r="BD77" s="30">
        <v>9</v>
      </c>
      <c r="BE77" s="30">
        <v>4</v>
      </c>
      <c r="BF77" s="30">
        <v>6</v>
      </c>
      <c r="BG77" s="33">
        <v>5</v>
      </c>
    </row>
    <row r="78" spans="6:59" ht="15.75" thickBot="1" x14ac:dyDescent="0.3">
      <c r="F78" s="77" t="s">
        <v>34</v>
      </c>
      <c r="G78" s="78"/>
      <c r="H78" s="4">
        <f t="shared" si="14"/>
        <v>1612</v>
      </c>
      <c r="I78" s="7">
        <f t="shared" si="15"/>
        <v>1088</v>
      </c>
      <c r="J78" s="30">
        <v>391</v>
      </c>
      <c r="K78" s="30">
        <v>391</v>
      </c>
      <c r="L78" s="30">
        <v>17</v>
      </c>
      <c r="M78" s="30">
        <v>15</v>
      </c>
      <c r="N78" s="30">
        <v>13</v>
      </c>
      <c r="O78" s="30">
        <v>9</v>
      </c>
      <c r="P78" s="30">
        <v>9</v>
      </c>
      <c r="Q78" s="14">
        <f t="shared" si="20"/>
        <v>133</v>
      </c>
      <c r="R78" s="30">
        <v>41</v>
      </c>
      <c r="S78" s="30">
        <v>14</v>
      </c>
      <c r="T78" s="30">
        <v>20</v>
      </c>
      <c r="U78" s="30">
        <v>28</v>
      </c>
      <c r="V78" s="30">
        <v>13</v>
      </c>
      <c r="W78" s="30">
        <v>17</v>
      </c>
      <c r="X78" s="14">
        <f t="shared" si="21"/>
        <v>173</v>
      </c>
      <c r="Y78" s="30">
        <v>27</v>
      </c>
      <c r="Z78" s="30">
        <v>25</v>
      </c>
      <c r="AA78" s="30">
        <v>27</v>
      </c>
      <c r="AB78" s="30">
        <v>31</v>
      </c>
      <c r="AC78" s="30">
        <v>13</v>
      </c>
      <c r="AD78" s="30">
        <v>18</v>
      </c>
      <c r="AE78" s="30">
        <v>11</v>
      </c>
      <c r="AF78" s="30">
        <v>10</v>
      </c>
      <c r="AG78" s="30">
        <v>11</v>
      </c>
      <c r="AH78" s="7">
        <f t="shared" si="22"/>
        <v>329</v>
      </c>
      <c r="AI78" s="30">
        <v>93</v>
      </c>
      <c r="AJ78" s="30">
        <v>80</v>
      </c>
      <c r="AK78" s="30">
        <v>29</v>
      </c>
      <c r="AL78" s="30">
        <v>27</v>
      </c>
      <c r="AM78" s="30">
        <v>17</v>
      </c>
      <c r="AN78" s="30">
        <v>25</v>
      </c>
      <c r="AO78" s="30">
        <v>24</v>
      </c>
      <c r="AP78" s="30">
        <v>34</v>
      </c>
      <c r="AQ78" s="19">
        <f t="shared" si="23"/>
        <v>195</v>
      </c>
      <c r="AR78" s="7">
        <f t="shared" si="24"/>
        <v>97</v>
      </c>
      <c r="AS78" s="30">
        <v>33</v>
      </c>
      <c r="AT78" s="30">
        <v>20</v>
      </c>
      <c r="AU78" s="30">
        <v>10</v>
      </c>
      <c r="AV78" s="30">
        <v>10</v>
      </c>
      <c r="AW78" s="30">
        <v>11</v>
      </c>
      <c r="AX78" s="30">
        <v>13</v>
      </c>
      <c r="AY78" s="21">
        <f t="shared" si="25"/>
        <v>69</v>
      </c>
      <c r="AZ78" s="30">
        <v>53</v>
      </c>
      <c r="BA78" s="30">
        <v>16</v>
      </c>
      <c r="BB78" s="21">
        <f t="shared" si="26"/>
        <v>29</v>
      </c>
      <c r="BC78" s="30">
        <v>7</v>
      </c>
      <c r="BD78" s="30">
        <v>8</v>
      </c>
      <c r="BE78" s="30">
        <v>4</v>
      </c>
      <c r="BF78" s="30">
        <v>6</v>
      </c>
      <c r="BG78" s="33">
        <v>4</v>
      </c>
    </row>
    <row r="79" spans="6:59" ht="15.75" thickBot="1" x14ac:dyDescent="0.3">
      <c r="F79" s="77" t="s">
        <v>35</v>
      </c>
      <c r="G79" s="78"/>
      <c r="H79" s="4">
        <f t="shared" si="14"/>
        <v>1856</v>
      </c>
      <c r="I79" s="7">
        <f t="shared" si="15"/>
        <v>1207</v>
      </c>
      <c r="J79" s="30">
        <v>434</v>
      </c>
      <c r="K79" s="30">
        <v>434</v>
      </c>
      <c r="L79" s="30">
        <v>19</v>
      </c>
      <c r="M79" s="30">
        <v>16</v>
      </c>
      <c r="N79" s="30">
        <v>15</v>
      </c>
      <c r="O79" s="30">
        <v>10</v>
      </c>
      <c r="P79" s="30">
        <v>10</v>
      </c>
      <c r="Q79" s="14">
        <f t="shared" si="20"/>
        <v>147</v>
      </c>
      <c r="R79" s="30">
        <v>45</v>
      </c>
      <c r="S79" s="30">
        <v>16</v>
      </c>
      <c r="T79" s="30">
        <v>22</v>
      </c>
      <c r="U79" s="30">
        <v>31</v>
      </c>
      <c r="V79" s="30">
        <v>14</v>
      </c>
      <c r="W79" s="30">
        <v>19</v>
      </c>
      <c r="X79" s="14">
        <f t="shared" si="21"/>
        <v>192</v>
      </c>
      <c r="Y79" s="30">
        <v>30</v>
      </c>
      <c r="Z79" s="30">
        <v>28</v>
      </c>
      <c r="AA79" s="30">
        <v>30</v>
      </c>
      <c r="AB79" s="30">
        <v>34</v>
      </c>
      <c r="AC79" s="30">
        <v>15</v>
      </c>
      <c r="AD79" s="30">
        <v>20</v>
      </c>
      <c r="AE79" s="30">
        <v>12</v>
      </c>
      <c r="AF79" s="30">
        <v>11</v>
      </c>
      <c r="AG79" s="30">
        <v>12</v>
      </c>
      <c r="AH79" s="7">
        <f t="shared" si="22"/>
        <v>421</v>
      </c>
      <c r="AI79" s="30">
        <v>118</v>
      </c>
      <c r="AJ79" s="30">
        <v>103</v>
      </c>
      <c r="AK79" s="30">
        <v>37</v>
      </c>
      <c r="AL79" s="30">
        <v>35</v>
      </c>
      <c r="AM79" s="30">
        <v>22</v>
      </c>
      <c r="AN79" s="30">
        <v>32</v>
      </c>
      <c r="AO79" s="30">
        <v>31</v>
      </c>
      <c r="AP79" s="30">
        <v>43</v>
      </c>
      <c r="AQ79" s="19">
        <f t="shared" si="23"/>
        <v>228</v>
      </c>
      <c r="AR79" s="7">
        <f t="shared" si="24"/>
        <v>115</v>
      </c>
      <c r="AS79" s="30">
        <v>41</v>
      </c>
      <c r="AT79" s="30">
        <v>23</v>
      </c>
      <c r="AU79" s="30">
        <v>12</v>
      </c>
      <c r="AV79" s="30">
        <v>11</v>
      </c>
      <c r="AW79" s="30">
        <v>13</v>
      </c>
      <c r="AX79" s="30">
        <v>15</v>
      </c>
      <c r="AY79" s="21">
        <f t="shared" si="25"/>
        <v>92</v>
      </c>
      <c r="AZ79" s="30">
        <v>70</v>
      </c>
      <c r="BA79" s="30">
        <v>22</v>
      </c>
      <c r="BB79" s="21">
        <f t="shared" si="26"/>
        <v>21</v>
      </c>
      <c r="BC79" s="30">
        <v>5</v>
      </c>
      <c r="BD79" s="30">
        <v>6</v>
      </c>
      <c r="BE79" s="30">
        <v>3</v>
      </c>
      <c r="BF79" s="30">
        <v>4</v>
      </c>
      <c r="BG79" s="33">
        <v>3</v>
      </c>
    </row>
  </sheetData>
  <mergeCells count="68">
    <mergeCell ref="O1:AD1"/>
    <mergeCell ref="E2:I2"/>
    <mergeCell ref="O2:AD2"/>
    <mergeCell ref="E3:I3"/>
    <mergeCell ref="O3:AD3"/>
    <mergeCell ref="E1:I1"/>
    <mergeCell ref="AA4:AD4"/>
    <mergeCell ref="A8:B8"/>
    <mergeCell ref="T4:T5"/>
    <mergeCell ref="U4:U5"/>
    <mergeCell ref="V4:V5"/>
    <mergeCell ref="W4:W5"/>
    <mergeCell ref="L4:L5"/>
    <mergeCell ref="M4:M5"/>
    <mergeCell ref="N4:N5"/>
    <mergeCell ref="O4:O5"/>
    <mergeCell ref="P4:P5"/>
    <mergeCell ref="Q4:Q5"/>
    <mergeCell ref="K4:K5"/>
    <mergeCell ref="C4:C5"/>
    <mergeCell ref="D4:D5"/>
    <mergeCell ref="E4:E5"/>
    <mergeCell ref="S4:S5"/>
    <mergeCell ref="H4:H5"/>
    <mergeCell ref="X4:X5"/>
    <mergeCell ref="Y4:Y5"/>
    <mergeCell ref="Z4:Z5"/>
    <mergeCell ref="A15:B15"/>
    <mergeCell ref="A9:B9"/>
    <mergeCell ref="I4:I5"/>
    <mergeCell ref="J4:J5"/>
    <mergeCell ref="R4:R5"/>
    <mergeCell ref="A22:B22"/>
    <mergeCell ref="A23:B23"/>
    <mergeCell ref="A24:B24"/>
    <mergeCell ref="G4:G5"/>
    <mergeCell ref="F4:F5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8:G78"/>
    <mergeCell ref="F79:G79"/>
    <mergeCell ref="F72:G72"/>
    <mergeCell ref="F73:G73"/>
    <mergeCell ref="F74:G74"/>
    <mergeCell ref="F75:G75"/>
    <mergeCell ref="F76:G76"/>
    <mergeCell ref="F77:G7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44"/>
  <sheetViews>
    <sheetView topLeftCell="A393" zoomScaleNormal="100" workbookViewId="0">
      <selection sqref="A1:IV65536"/>
    </sheetView>
  </sheetViews>
  <sheetFormatPr baseColWidth="10" defaultRowHeight="15" x14ac:dyDescent="0.25"/>
  <sheetData>
    <row r="2" spans="1:9" ht="20.25" x14ac:dyDescent="0.3">
      <c r="A2" s="101" t="s">
        <v>97</v>
      </c>
      <c r="B2" s="101"/>
      <c r="C2" s="101"/>
      <c r="D2" s="101"/>
      <c r="E2" s="101"/>
      <c r="F2" s="101"/>
      <c r="G2" s="101"/>
      <c r="H2" s="101"/>
      <c r="I2" s="101"/>
    </row>
    <row r="3" spans="1:9" ht="18" x14ac:dyDescent="0.25">
      <c r="A3" s="102" t="s">
        <v>118</v>
      </c>
      <c r="B3" s="102"/>
      <c r="C3" s="102"/>
      <c r="D3" s="102"/>
      <c r="E3" s="102"/>
      <c r="F3" s="102"/>
      <c r="G3" s="102"/>
      <c r="H3" s="102"/>
      <c r="I3" s="102"/>
    </row>
    <row r="4" spans="1:9" ht="16.5" thickBot="1" x14ac:dyDescent="0.3">
      <c r="C4" s="103"/>
      <c r="D4" s="103"/>
      <c r="E4" s="103"/>
      <c r="F4" s="103"/>
      <c r="G4" s="103"/>
    </row>
    <row r="5" spans="1:9" ht="15.75" thickTop="1" x14ac:dyDescent="0.25">
      <c r="C5" s="104" t="s">
        <v>103</v>
      </c>
      <c r="D5" s="105"/>
      <c r="E5" s="48" t="s">
        <v>104</v>
      </c>
      <c r="F5" s="48" t="s">
        <v>105</v>
      </c>
      <c r="G5" s="49" t="s">
        <v>2</v>
      </c>
      <c r="H5" s="50"/>
      <c r="I5" s="50"/>
    </row>
    <row r="6" spans="1:9" ht="15.75" x14ac:dyDescent="0.25">
      <c r="C6" s="99" t="s">
        <v>106</v>
      </c>
      <c r="D6" s="100"/>
      <c r="E6" s="51">
        <f t="shared" ref="E6:E22" si="0">G6*0.4961</f>
        <v>3969.7921999999999</v>
      </c>
      <c r="F6" s="52">
        <f t="shared" ref="F6:F22" si="1">G6*0.5039</f>
        <v>4032.2078000000001</v>
      </c>
      <c r="G6" s="53">
        <v>8002</v>
      </c>
      <c r="H6" s="54"/>
      <c r="I6" s="54"/>
    </row>
    <row r="7" spans="1:9" ht="15.75" x14ac:dyDescent="0.25">
      <c r="C7" s="99" t="s">
        <v>107</v>
      </c>
      <c r="D7" s="100"/>
      <c r="E7" s="51">
        <f t="shared" si="0"/>
        <v>4420.2510000000002</v>
      </c>
      <c r="F7" s="52">
        <f t="shared" si="1"/>
        <v>4489.7489999999998</v>
      </c>
      <c r="G7" s="53">
        <v>8910</v>
      </c>
      <c r="H7" s="54"/>
      <c r="I7" s="54"/>
    </row>
    <row r="8" spans="1:9" ht="15.75" x14ac:dyDescent="0.25">
      <c r="C8" s="99" t="s">
        <v>40</v>
      </c>
      <c r="D8" s="100"/>
      <c r="E8" s="51">
        <f t="shared" si="0"/>
        <v>4322.5192999999999</v>
      </c>
      <c r="F8" s="52">
        <f t="shared" si="1"/>
        <v>4390.4807000000001</v>
      </c>
      <c r="G8" s="53">
        <v>8713</v>
      </c>
      <c r="H8" s="54"/>
      <c r="I8" s="54"/>
    </row>
    <row r="9" spans="1:9" ht="15.75" x14ac:dyDescent="0.25">
      <c r="C9" s="99" t="s">
        <v>41</v>
      </c>
      <c r="D9" s="100"/>
      <c r="E9" s="51">
        <f t="shared" si="0"/>
        <v>4181.6269000000002</v>
      </c>
      <c r="F9" s="52">
        <f t="shared" si="1"/>
        <v>4247.3730999999998</v>
      </c>
      <c r="G9" s="53">
        <v>8429</v>
      </c>
      <c r="H9" s="54"/>
      <c r="I9" s="54"/>
    </row>
    <row r="10" spans="1:9" ht="15.75" x14ac:dyDescent="0.25">
      <c r="C10" s="99" t="s">
        <v>23</v>
      </c>
      <c r="D10" s="100"/>
      <c r="E10" s="51">
        <f t="shared" si="0"/>
        <v>3888.4317999999998</v>
      </c>
      <c r="F10" s="52">
        <f t="shared" si="1"/>
        <v>3949.5682000000002</v>
      </c>
      <c r="G10" s="53">
        <v>7838</v>
      </c>
      <c r="H10" s="54"/>
    </row>
    <row r="11" spans="1:9" ht="15.75" x14ac:dyDescent="0.25">
      <c r="C11" s="99" t="s">
        <v>24</v>
      </c>
      <c r="D11" s="100"/>
      <c r="E11" s="51">
        <f t="shared" si="0"/>
        <v>3336.2725</v>
      </c>
      <c r="F11" s="52">
        <f t="shared" si="1"/>
        <v>3388.7275</v>
      </c>
      <c r="G11" s="53">
        <v>6725</v>
      </c>
      <c r="H11" s="54"/>
    </row>
    <row r="12" spans="1:9" ht="15.75" x14ac:dyDescent="0.25">
      <c r="C12" s="99" t="s">
        <v>25</v>
      </c>
      <c r="D12" s="100"/>
      <c r="E12" s="51">
        <f t="shared" si="0"/>
        <v>2885.3175999999999</v>
      </c>
      <c r="F12" s="52">
        <f t="shared" si="1"/>
        <v>2930.6824000000001</v>
      </c>
      <c r="G12" s="53">
        <v>5816</v>
      </c>
      <c r="H12" s="54"/>
    </row>
    <row r="13" spans="1:9" ht="15.75" x14ac:dyDescent="0.25">
      <c r="C13" s="99" t="s">
        <v>26</v>
      </c>
      <c r="D13" s="100"/>
      <c r="E13" s="51">
        <f t="shared" si="0"/>
        <v>2625.8573000000001</v>
      </c>
      <c r="F13" s="52">
        <f t="shared" si="1"/>
        <v>2667.1426999999999</v>
      </c>
      <c r="G13" s="53">
        <v>5293</v>
      </c>
      <c r="H13" s="54"/>
    </row>
    <row r="14" spans="1:9" ht="15.75" x14ac:dyDescent="0.25">
      <c r="C14" s="99" t="s">
        <v>27</v>
      </c>
      <c r="D14" s="100"/>
      <c r="E14" s="51">
        <f t="shared" si="0"/>
        <v>2275.1145999999999</v>
      </c>
      <c r="F14" s="52">
        <f t="shared" si="1"/>
        <v>2310.8854000000001</v>
      </c>
      <c r="G14" s="53">
        <v>4586</v>
      </c>
      <c r="H14" s="54"/>
    </row>
    <row r="15" spans="1:9" ht="15.75" x14ac:dyDescent="0.25">
      <c r="C15" s="99" t="s">
        <v>28</v>
      </c>
      <c r="D15" s="100"/>
      <c r="E15" s="51">
        <f t="shared" si="0"/>
        <v>1970.5092</v>
      </c>
      <c r="F15" s="52">
        <f t="shared" si="1"/>
        <v>2001.4908</v>
      </c>
      <c r="G15" s="53">
        <v>3972</v>
      </c>
      <c r="H15" s="54"/>
    </row>
    <row r="16" spans="1:9" ht="15.75" x14ac:dyDescent="0.25">
      <c r="C16" s="99" t="s">
        <v>29</v>
      </c>
      <c r="D16" s="100"/>
      <c r="E16" s="51">
        <f t="shared" si="0"/>
        <v>1714.5216</v>
      </c>
      <c r="F16" s="52">
        <f t="shared" si="1"/>
        <v>1741.4784</v>
      </c>
      <c r="G16" s="53">
        <v>3456</v>
      </c>
      <c r="H16" s="54"/>
      <c r="I16" s="54"/>
    </row>
    <row r="17" spans="2:9" ht="15.75" x14ac:dyDescent="0.25">
      <c r="C17" s="99" t="s">
        <v>30</v>
      </c>
      <c r="D17" s="100"/>
      <c r="E17" s="51">
        <f t="shared" si="0"/>
        <v>1604.3873999999998</v>
      </c>
      <c r="F17" s="52">
        <f t="shared" si="1"/>
        <v>1629.6126000000002</v>
      </c>
      <c r="G17" s="53">
        <v>3234</v>
      </c>
      <c r="H17" s="54"/>
      <c r="I17" s="54"/>
    </row>
    <row r="18" spans="2:9" ht="15.75" x14ac:dyDescent="0.25">
      <c r="C18" s="99" t="s">
        <v>31</v>
      </c>
      <c r="D18" s="100"/>
      <c r="E18" s="51">
        <f t="shared" si="0"/>
        <v>1392.5527</v>
      </c>
      <c r="F18" s="52">
        <f t="shared" si="1"/>
        <v>1414.4473</v>
      </c>
      <c r="G18" s="53">
        <v>2807</v>
      </c>
      <c r="H18" s="54"/>
      <c r="I18" s="54"/>
    </row>
    <row r="19" spans="2:9" ht="15.75" x14ac:dyDescent="0.25">
      <c r="C19" s="99" t="s">
        <v>32</v>
      </c>
      <c r="D19" s="100"/>
      <c r="E19" s="51">
        <f t="shared" si="0"/>
        <v>1238.7617</v>
      </c>
      <c r="F19" s="52">
        <f t="shared" si="1"/>
        <v>1258.2383</v>
      </c>
      <c r="G19" s="53">
        <v>2497</v>
      </c>
      <c r="H19" s="54"/>
      <c r="I19" s="54"/>
    </row>
    <row r="20" spans="2:9" ht="15.75" x14ac:dyDescent="0.25">
      <c r="C20" s="99" t="s">
        <v>33</v>
      </c>
      <c r="D20" s="100"/>
      <c r="E20" s="51">
        <f t="shared" si="0"/>
        <v>898.43709999999999</v>
      </c>
      <c r="F20" s="52">
        <f t="shared" si="1"/>
        <v>912.56290000000001</v>
      </c>
      <c r="G20" s="53">
        <v>1811</v>
      </c>
      <c r="H20" s="54"/>
      <c r="I20" s="54"/>
    </row>
    <row r="21" spans="2:9" ht="15.75" x14ac:dyDescent="0.25">
      <c r="C21" s="99" t="s">
        <v>34</v>
      </c>
      <c r="D21" s="100"/>
      <c r="E21" s="51">
        <f t="shared" si="0"/>
        <v>636.99239999999998</v>
      </c>
      <c r="F21" s="52">
        <f t="shared" si="1"/>
        <v>647.00760000000002</v>
      </c>
      <c r="G21" s="53">
        <v>1284</v>
      </c>
      <c r="H21" s="54"/>
      <c r="I21" s="54"/>
    </row>
    <row r="22" spans="2:9" ht="15.75" x14ac:dyDescent="0.25">
      <c r="C22" s="99" t="s">
        <v>108</v>
      </c>
      <c r="D22" s="100"/>
      <c r="E22" s="51">
        <f t="shared" si="0"/>
        <v>740.18119999999999</v>
      </c>
      <c r="F22" s="52">
        <f t="shared" si="1"/>
        <v>751.81880000000001</v>
      </c>
      <c r="G22" s="53">
        <v>1492</v>
      </c>
      <c r="H22" s="54"/>
      <c r="I22" s="54"/>
    </row>
    <row r="23" spans="2:9" ht="16.5" thickBot="1" x14ac:dyDescent="0.3">
      <c r="C23" s="106" t="s">
        <v>2</v>
      </c>
      <c r="D23" s="107"/>
      <c r="E23" s="55">
        <f>SUM(E6:E22)</f>
        <v>42101.5265</v>
      </c>
      <c r="F23" s="55">
        <f>SUM(F6:F22)</f>
        <v>42763.4735</v>
      </c>
      <c r="G23" s="56">
        <f>SUM(G6:G22)</f>
        <v>84865</v>
      </c>
    </row>
    <row r="24" spans="2:9" ht="15.75" thickTop="1" x14ac:dyDescent="0.25">
      <c r="C24" s="108" t="s">
        <v>109</v>
      </c>
      <c r="D24" s="108"/>
      <c r="E24" s="108"/>
      <c r="F24" s="108"/>
      <c r="G24" s="108"/>
      <c r="H24" s="40"/>
    </row>
    <row r="25" spans="2:9" x14ac:dyDescent="0.25">
      <c r="C25" s="40"/>
      <c r="D25" s="40"/>
      <c r="E25" s="50"/>
      <c r="F25" s="40"/>
      <c r="G25" s="57"/>
      <c r="H25" s="40"/>
      <c r="I25" s="40"/>
    </row>
    <row r="26" spans="2:9" ht="18" x14ac:dyDescent="0.25">
      <c r="B26" s="109" t="s">
        <v>119</v>
      </c>
      <c r="C26" s="109"/>
      <c r="D26" s="109"/>
      <c r="E26" s="109"/>
      <c r="F26" s="109"/>
      <c r="G26" s="109"/>
      <c r="H26" s="109"/>
      <c r="I26" s="40"/>
    </row>
    <row r="27" spans="2:9" ht="16.5" thickBot="1" x14ac:dyDescent="0.3">
      <c r="C27" s="103"/>
      <c r="D27" s="103"/>
      <c r="E27" s="103"/>
      <c r="F27" s="103"/>
      <c r="G27" s="103"/>
    </row>
    <row r="28" spans="2:9" ht="15.75" thickTop="1" x14ac:dyDescent="0.25">
      <c r="E28" s="58"/>
      <c r="F28" s="58"/>
    </row>
    <row r="29" spans="2:9" x14ac:dyDescent="0.25">
      <c r="E29" s="59" t="s">
        <v>103</v>
      </c>
      <c r="F29" s="58"/>
    </row>
    <row r="30" spans="2:9" x14ac:dyDescent="0.25">
      <c r="E30" s="59" t="s">
        <v>108</v>
      </c>
      <c r="F30" s="58"/>
    </row>
    <row r="31" spans="2:9" x14ac:dyDescent="0.25">
      <c r="E31" s="59" t="s">
        <v>34</v>
      </c>
      <c r="F31" s="58"/>
    </row>
    <row r="32" spans="2:9" x14ac:dyDescent="0.25">
      <c r="E32" s="59" t="s">
        <v>33</v>
      </c>
      <c r="F32" s="58"/>
    </row>
    <row r="33" spans="5:6" x14ac:dyDescent="0.25">
      <c r="E33" s="59" t="s">
        <v>32</v>
      </c>
      <c r="F33" s="58"/>
    </row>
    <row r="34" spans="5:6" x14ac:dyDescent="0.25">
      <c r="E34" s="59" t="s">
        <v>31</v>
      </c>
      <c r="F34" s="58"/>
    </row>
    <row r="35" spans="5:6" x14ac:dyDescent="0.25">
      <c r="E35" s="59" t="s">
        <v>30</v>
      </c>
      <c r="F35" s="58"/>
    </row>
    <row r="36" spans="5:6" x14ac:dyDescent="0.25">
      <c r="E36" s="59" t="s">
        <v>29</v>
      </c>
      <c r="F36" s="58"/>
    </row>
    <row r="37" spans="5:6" x14ac:dyDescent="0.25">
      <c r="E37" s="59" t="s">
        <v>28</v>
      </c>
      <c r="F37" s="58"/>
    </row>
    <row r="38" spans="5:6" x14ac:dyDescent="0.25">
      <c r="E38" s="59" t="s">
        <v>27</v>
      </c>
      <c r="F38" s="58"/>
    </row>
    <row r="39" spans="5:6" x14ac:dyDescent="0.25">
      <c r="E39" s="59" t="s">
        <v>26</v>
      </c>
      <c r="F39" s="58"/>
    </row>
    <row r="40" spans="5:6" x14ac:dyDescent="0.25">
      <c r="E40" s="59" t="s">
        <v>25</v>
      </c>
      <c r="F40" s="58"/>
    </row>
    <row r="41" spans="5:6" x14ac:dyDescent="0.25">
      <c r="E41" s="59" t="s">
        <v>24</v>
      </c>
      <c r="F41" s="58"/>
    </row>
    <row r="42" spans="5:6" x14ac:dyDescent="0.25">
      <c r="E42" s="59" t="s">
        <v>23</v>
      </c>
      <c r="F42" s="58"/>
    </row>
    <row r="43" spans="5:6" x14ac:dyDescent="0.25">
      <c r="E43" s="59" t="s">
        <v>41</v>
      </c>
      <c r="F43" s="58"/>
    </row>
    <row r="44" spans="5:6" x14ac:dyDescent="0.25">
      <c r="E44" s="59" t="s">
        <v>40</v>
      </c>
      <c r="F44" s="58"/>
    </row>
    <row r="45" spans="5:6" x14ac:dyDescent="0.25">
      <c r="E45" s="59" t="s">
        <v>107</v>
      </c>
      <c r="F45" s="58"/>
    </row>
    <row r="46" spans="5:6" x14ac:dyDescent="0.25">
      <c r="E46" s="59" t="s">
        <v>106</v>
      </c>
      <c r="F46" s="58"/>
    </row>
    <row r="47" spans="5:6" x14ac:dyDescent="0.25">
      <c r="E47" s="60"/>
      <c r="F47" s="59"/>
    </row>
    <row r="48" spans="5:6" x14ac:dyDescent="0.25">
      <c r="E48" s="60"/>
      <c r="F48" s="61"/>
    </row>
    <row r="49" spans="1:9" ht="15" customHeight="1" x14ac:dyDescent="0.25">
      <c r="A49" s="62" t="s">
        <v>110</v>
      </c>
      <c r="E49" s="60"/>
      <c r="F49" s="63"/>
    </row>
    <row r="50" spans="1:9" ht="0.75" customHeight="1" x14ac:dyDescent="0.25">
      <c r="A50" s="64"/>
      <c r="B50" s="64"/>
      <c r="C50" s="64"/>
      <c r="D50" s="65" t="s">
        <v>103</v>
      </c>
      <c r="E50" s="66" t="s">
        <v>104</v>
      </c>
      <c r="F50" s="66" t="s">
        <v>105</v>
      </c>
      <c r="G50" s="66" t="s">
        <v>2</v>
      </c>
      <c r="H50" s="67"/>
      <c r="I50" s="64"/>
    </row>
    <row r="51" spans="1:9" ht="0.75" customHeight="1" x14ac:dyDescent="0.25">
      <c r="A51" s="64"/>
      <c r="B51" s="64"/>
      <c r="C51" s="64"/>
      <c r="D51" s="68" t="s">
        <v>106</v>
      </c>
      <c r="E51" s="69">
        <f t="shared" ref="E51:E67" si="2">-G51*0.4961</f>
        <v>-3969.7921999999999</v>
      </c>
      <c r="F51" s="70">
        <f t="shared" ref="F51:F67" si="3">G51*0.5039</f>
        <v>4032.2078000000001</v>
      </c>
      <c r="G51" s="53">
        <f t="shared" ref="G51:G67" si="4">+G6</f>
        <v>8002</v>
      </c>
      <c r="H51" s="71"/>
      <c r="I51" s="64"/>
    </row>
    <row r="52" spans="1:9" ht="0.75" customHeight="1" x14ac:dyDescent="0.25">
      <c r="A52" s="64"/>
      <c r="B52" s="64"/>
      <c r="C52" s="64"/>
      <c r="D52" s="68" t="s">
        <v>107</v>
      </c>
      <c r="E52" s="69">
        <f t="shared" si="2"/>
        <v>-4420.2510000000002</v>
      </c>
      <c r="F52" s="70">
        <f t="shared" si="3"/>
        <v>4489.7489999999998</v>
      </c>
      <c r="G52" s="53">
        <f t="shared" si="4"/>
        <v>8910</v>
      </c>
      <c r="H52" s="71"/>
      <c r="I52" s="64"/>
    </row>
    <row r="53" spans="1:9" ht="0.75" customHeight="1" x14ac:dyDescent="0.25">
      <c r="A53" s="64"/>
      <c r="B53" s="64"/>
      <c r="C53" s="64"/>
      <c r="D53" s="68" t="s">
        <v>40</v>
      </c>
      <c r="E53" s="69">
        <f t="shared" si="2"/>
        <v>-4322.5192999999999</v>
      </c>
      <c r="F53" s="70">
        <f t="shared" si="3"/>
        <v>4390.4807000000001</v>
      </c>
      <c r="G53" s="53">
        <f t="shared" si="4"/>
        <v>8713</v>
      </c>
      <c r="H53" s="71"/>
      <c r="I53" s="64"/>
    </row>
    <row r="54" spans="1:9" ht="0.75" customHeight="1" x14ac:dyDescent="0.25">
      <c r="A54" s="64"/>
      <c r="B54" s="64"/>
      <c r="C54" s="64"/>
      <c r="D54" s="68" t="s">
        <v>41</v>
      </c>
      <c r="E54" s="69">
        <f t="shared" si="2"/>
        <v>-4181.6269000000002</v>
      </c>
      <c r="F54" s="70">
        <f t="shared" si="3"/>
        <v>4247.3730999999998</v>
      </c>
      <c r="G54" s="53">
        <f t="shared" si="4"/>
        <v>8429</v>
      </c>
      <c r="H54" s="71"/>
      <c r="I54" s="64"/>
    </row>
    <row r="55" spans="1:9" ht="0.75" customHeight="1" x14ac:dyDescent="0.25">
      <c r="A55" s="64"/>
      <c r="B55" s="64"/>
      <c r="C55" s="64"/>
      <c r="D55" s="68" t="s">
        <v>23</v>
      </c>
      <c r="E55" s="69">
        <f t="shared" si="2"/>
        <v>-3888.4317999999998</v>
      </c>
      <c r="F55" s="70">
        <f t="shared" si="3"/>
        <v>3949.5682000000002</v>
      </c>
      <c r="G55" s="53">
        <f t="shared" si="4"/>
        <v>7838</v>
      </c>
      <c r="H55" s="71"/>
      <c r="I55" s="64"/>
    </row>
    <row r="56" spans="1:9" ht="0.75" customHeight="1" x14ac:dyDescent="0.25">
      <c r="A56" s="64"/>
      <c r="B56" s="64"/>
      <c r="C56" s="64"/>
      <c r="D56" s="68" t="s">
        <v>24</v>
      </c>
      <c r="E56" s="69">
        <f t="shared" si="2"/>
        <v>-3336.2725</v>
      </c>
      <c r="F56" s="70">
        <f t="shared" si="3"/>
        <v>3388.7275</v>
      </c>
      <c r="G56" s="53">
        <f t="shared" si="4"/>
        <v>6725</v>
      </c>
      <c r="H56" s="71"/>
      <c r="I56" s="64"/>
    </row>
    <row r="57" spans="1:9" ht="0.75" customHeight="1" x14ac:dyDescent="0.25">
      <c r="A57" s="64"/>
      <c r="B57" s="64"/>
      <c r="C57" s="64"/>
      <c r="D57" s="68" t="s">
        <v>25</v>
      </c>
      <c r="E57" s="69">
        <f t="shared" si="2"/>
        <v>-2885.3175999999999</v>
      </c>
      <c r="F57" s="70">
        <f t="shared" si="3"/>
        <v>2930.6824000000001</v>
      </c>
      <c r="G57" s="53">
        <f t="shared" si="4"/>
        <v>5816</v>
      </c>
      <c r="H57" s="71"/>
      <c r="I57" s="64"/>
    </row>
    <row r="58" spans="1:9" ht="0.75" customHeight="1" x14ac:dyDescent="0.25">
      <c r="A58" s="64"/>
      <c r="B58" s="64"/>
      <c r="C58" s="64"/>
      <c r="D58" s="68" t="s">
        <v>26</v>
      </c>
      <c r="E58" s="69">
        <f t="shared" si="2"/>
        <v>-2625.8573000000001</v>
      </c>
      <c r="F58" s="70">
        <f t="shared" si="3"/>
        <v>2667.1426999999999</v>
      </c>
      <c r="G58" s="53">
        <f t="shared" si="4"/>
        <v>5293</v>
      </c>
      <c r="H58" s="71"/>
      <c r="I58" s="64"/>
    </row>
    <row r="59" spans="1:9" ht="0.75" customHeight="1" x14ac:dyDescent="0.25">
      <c r="A59" s="64"/>
      <c r="B59" s="64"/>
      <c r="C59" s="64"/>
      <c r="D59" s="68" t="s">
        <v>27</v>
      </c>
      <c r="E59" s="69">
        <f t="shared" si="2"/>
        <v>-2275.1145999999999</v>
      </c>
      <c r="F59" s="70">
        <f t="shared" si="3"/>
        <v>2310.8854000000001</v>
      </c>
      <c r="G59" s="53">
        <f t="shared" si="4"/>
        <v>4586</v>
      </c>
      <c r="H59" s="71"/>
      <c r="I59" s="64"/>
    </row>
    <row r="60" spans="1:9" ht="0.75" customHeight="1" x14ac:dyDescent="0.25">
      <c r="A60" s="64"/>
      <c r="B60" s="64"/>
      <c r="C60" s="64"/>
      <c r="D60" s="68" t="s">
        <v>28</v>
      </c>
      <c r="E60" s="69">
        <f t="shared" si="2"/>
        <v>-1970.5092</v>
      </c>
      <c r="F60" s="70">
        <f t="shared" si="3"/>
        <v>2001.4908</v>
      </c>
      <c r="G60" s="53">
        <f t="shared" si="4"/>
        <v>3972</v>
      </c>
      <c r="H60" s="71"/>
      <c r="I60" s="64"/>
    </row>
    <row r="61" spans="1:9" ht="0.75" customHeight="1" x14ac:dyDescent="0.25">
      <c r="A61" s="64"/>
      <c r="B61" s="64"/>
      <c r="C61" s="64"/>
      <c r="D61" s="68" t="s">
        <v>29</v>
      </c>
      <c r="E61" s="69">
        <f t="shared" si="2"/>
        <v>-1714.5216</v>
      </c>
      <c r="F61" s="70">
        <f t="shared" si="3"/>
        <v>1741.4784</v>
      </c>
      <c r="G61" s="53">
        <f t="shared" si="4"/>
        <v>3456</v>
      </c>
      <c r="H61" s="71"/>
      <c r="I61" s="64"/>
    </row>
    <row r="62" spans="1:9" ht="0.75" customHeight="1" x14ac:dyDescent="0.25">
      <c r="A62" s="64"/>
      <c r="B62" s="64"/>
      <c r="C62" s="64"/>
      <c r="D62" s="68" t="s">
        <v>30</v>
      </c>
      <c r="E62" s="69">
        <f t="shared" si="2"/>
        <v>-1604.3873999999998</v>
      </c>
      <c r="F62" s="70">
        <f t="shared" si="3"/>
        <v>1629.6126000000002</v>
      </c>
      <c r="G62" s="53">
        <f t="shared" si="4"/>
        <v>3234</v>
      </c>
      <c r="H62" s="71"/>
      <c r="I62" s="64"/>
    </row>
    <row r="63" spans="1:9" ht="0.75" customHeight="1" x14ac:dyDescent="0.25">
      <c r="A63" s="64"/>
      <c r="B63" s="64"/>
      <c r="C63" s="64"/>
      <c r="D63" s="68" t="s">
        <v>31</v>
      </c>
      <c r="E63" s="69">
        <f t="shared" si="2"/>
        <v>-1392.5527</v>
      </c>
      <c r="F63" s="70">
        <f t="shared" si="3"/>
        <v>1414.4473</v>
      </c>
      <c r="G63" s="53">
        <f t="shared" si="4"/>
        <v>2807</v>
      </c>
      <c r="H63" s="71"/>
      <c r="I63" s="64"/>
    </row>
    <row r="64" spans="1:9" ht="0.75" customHeight="1" x14ac:dyDescent="0.25">
      <c r="A64" s="64"/>
      <c r="B64" s="64"/>
      <c r="C64" s="64"/>
      <c r="D64" s="68" t="s">
        <v>32</v>
      </c>
      <c r="E64" s="69">
        <f t="shared" si="2"/>
        <v>-1238.7617</v>
      </c>
      <c r="F64" s="70">
        <f t="shared" si="3"/>
        <v>1258.2383</v>
      </c>
      <c r="G64" s="53">
        <f t="shared" si="4"/>
        <v>2497</v>
      </c>
      <c r="H64" s="71"/>
      <c r="I64" s="64"/>
    </row>
    <row r="65" spans="1:9" ht="0.75" customHeight="1" x14ac:dyDescent="0.25">
      <c r="A65" s="64"/>
      <c r="B65" s="64"/>
      <c r="C65" s="64"/>
      <c r="D65" s="68" t="s">
        <v>33</v>
      </c>
      <c r="E65" s="69">
        <f t="shared" si="2"/>
        <v>-898.43709999999999</v>
      </c>
      <c r="F65" s="70">
        <f t="shared" si="3"/>
        <v>912.56290000000001</v>
      </c>
      <c r="G65" s="53">
        <f t="shared" si="4"/>
        <v>1811</v>
      </c>
      <c r="H65" s="71"/>
      <c r="I65" s="64"/>
    </row>
    <row r="66" spans="1:9" ht="0.75" customHeight="1" x14ac:dyDescent="0.25">
      <c r="A66" s="64"/>
      <c r="B66" s="64"/>
      <c r="C66" s="64"/>
      <c r="D66" s="68" t="s">
        <v>34</v>
      </c>
      <c r="E66" s="69">
        <f t="shared" si="2"/>
        <v>-636.99239999999998</v>
      </c>
      <c r="F66" s="70">
        <f t="shared" si="3"/>
        <v>647.00760000000002</v>
      </c>
      <c r="G66" s="53">
        <f t="shared" si="4"/>
        <v>1284</v>
      </c>
      <c r="H66" s="71"/>
      <c r="I66" s="64"/>
    </row>
    <row r="67" spans="1:9" ht="0.75" customHeight="1" x14ac:dyDescent="0.25">
      <c r="A67" s="64"/>
      <c r="B67" s="64"/>
      <c r="C67" s="64"/>
      <c r="D67" s="68" t="s">
        <v>108</v>
      </c>
      <c r="E67" s="69">
        <f t="shared" si="2"/>
        <v>-740.18119999999999</v>
      </c>
      <c r="F67" s="70">
        <f t="shared" si="3"/>
        <v>751.81880000000001</v>
      </c>
      <c r="G67" s="53">
        <f t="shared" si="4"/>
        <v>1492</v>
      </c>
      <c r="H67" s="71"/>
      <c r="I67" s="64"/>
    </row>
    <row r="68" spans="1:9" ht="0.75" customHeight="1" x14ac:dyDescent="0.25">
      <c r="A68" s="64"/>
      <c r="B68" s="64"/>
      <c r="C68" s="64"/>
      <c r="D68" s="68" t="s">
        <v>2</v>
      </c>
      <c r="E68" s="72">
        <f>SUM(E51:E67)</f>
        <v>-42101.5265</v>
      </c>
      <c r="F68" s="72">
        <f>SUM(F51:F67)</f>
        <v>42763.4735</v>
      </c>
      <c r="G68" s="73">
        <f>SUM(G51:G67)</f>
        <v>84865</v>
      </c>
      <c r="H68" s="64"/>
      <c r="I68" s="64"/>
    </row>
    <row r="69" spans="1:9" ht="15" customHeight="1" x14ac:dyDescent="0.25">
      <c r="A69" s="110" t="s">
        <v>109</v>
      </c>
      <c r="B69" s="110"/>
      <c r="C69" s="110"/>
      <c r="D69" s="110"/>
      <c r="E69" s="110"/>
      <c r="F69" s="110"/>
      <c r="G69" s="110"/>
      <c r="H69" s="110"/>
      <c r="I69" s="110"/>
    </row>
    <row r="70" spans="1:9" ht="15" customHeight="1" x14ac:dyDescent="0.25">
      <c r="D70" s="74"/>
      <c r="E70" s="60"/>
      <c r="F70" s="58"/>
    </row>
    <row r="71" spans="1:9" x14ac:dyDescent="0.25">
      <c r="D71" s="74"/>
      <c r="E71" s="60"/>
      <c r="F71" s="58"/>
    </row>
    <row r="72" spans="1:9" x14ac:dyDescent="0.25">
      <c r="D72" s="74"/>
      <c r="E72" s="60"/>
      <c r="F72" s="58"/>
    </row>
    <row r="73" spans="1:9" x14ac:dyDescent="0.25">
      <c r="D73" s="74"/>
      <c r="E73" s="60"/>
      <c r="F73" s="58"/>
    </row>
    <row r="76" spans="1:9" ht="20.25" x14ac:dyDescent="0.3">
      <c r="A76" s="101" t="s">
        <v>97</v>
      </c>
      <c r="B76" s="101"/>
      <c r="C76" s="101"/>
      <c r="D76" s="101"/>
      <c r="E76" s="101"/>
      <c r="F76" s="101"/>
      <c r="G76" s="101"/>
      <c r="H76" s="101"/>
      <c r="I76" s="101"/>
    </row>
    <row r="77" spans="1:9" ht="18" x14ac:dyDescent="0.25">
      <c r="A77" s="102" t="s">
        <v>118</v>
      </c>
      <c r="B77" s="102"/>
      <c r="C77" s="102"/>
      <c r="D77" s="102"/>
      <c r="E77" s="102"/>
      <c r="F77" s="102"/>
      <c r="G77" s="102"/>
      <c r="H77" s="102"/>
      <c r="I77" s="102"/>
    </row>
    <row r="78" spans="1:9" ht="16.5" thickBot="1" x14ac:dyDescent="0.3">
      <c r="C78" s="103" t="s">
        <v>45</v>
      </c>
      <c r="D78" s="103"/>
      <c r="E78" s="103"/>
      <c r="F78" s="103"/>
      <c r="G78" s="103"/>
    </row>
    <row r="79" spans="1:9" ht="15.75" thickTop="1" x14ac:dyDescent="0.25">
      <c r="C79" s="104" t="s">
        <v>103</v>
      </c>
      <c r="D79" s="105"/>
      <c r="E79" s="48" t="s">
        <v>104</v>
      </c>
      <c r="F79" s="48" t="s">
        <v>105</v>
      </c>
      <c r="G79" s="49" t="s">
        <v>2</v>
      </c>
      <c r="H79" s="50"/>
      <c r="I79" s="50"/>
    </row>
    <row r="80" spans="1:9" ht="15.75" x14ac:dyDescent="0.25">
      <c r="C80" s="99" t="s">
        <v>106</v>
      </c>
      <c r="D80" s="100"/>
      <c r="E80" s="51">
        <f t="shared" ref="E80:E96" si="5">G80*0.4961</f>
        <v>2683.4049</v>
      </c>
      <c r="F80" s="52">
        <f t="shared" ref="F80:F96" si="6">G80*0.5039</f>
        <v>2725.5951</v>
      </c>
      <c r="G80" s="53">
        <v>5409</v>
      </c>
      <c r="H80" s="54"/>
      <c r="I80" s="54"/>
    </row>
    <row r="81" spans="3:9" ht="15.75" x14ac:dyDescent="0.25">
      <c r="C81" s="99" t="s">
        <v>107</v>
      </c>
      <c r="D81" s="100"/>
      <c r="E81" s="51">
        <f t="shared" si="5"/>
        <v>3127.9105</v>
      </c>
      <c r="F81" s="52">
        <f t="shared" si="6"/>
        <v>3177.0895</v>
      </c>
      <c r="G81" s="53">
        <v>6305</v>
      </c>
      <c r="H81" s="54"/>
      <c r="I81" s="54"/>
    </row>
    <row r="82" spans="3:9" ht="15.75" x14ac:dyDescent="0.25">
      <c r="C82" s="99" t="s">
        <v>40</v>
      </c>
      <c r="D82" s="100"/>
      <c r="E82" s="51">
        <f t="shared" si="5"/>
        <v>3050.0227999999997</v>
      </c>
      <c r="F82" s="52">
        <f t="shared" si="6"/>
        <v>3097.9772000000003</v>
      </c>
      <c r="G82" s="53">
        <v>6148</v>
      </c>
      <c r="H82" s="54"/>
      <c r="I82" s="54"/>
    </row>
    <row r="83" spans="3:9" ht="15.75" x14ac:dyDescent="0.25">
      <c r="C83" s="99" t="s">
        <v>41</v>
      </c>
      <c r="D83" s="100"/>
      <c r="E83" s="51">
        <f t="shared" si="5"/>
        <v>2919.5484999999999</v>
      </c>
      <c r="F83" s="52">
        <f t="shared" si="6"/>
        <v>2965.4515000000001</v>
      </c>
      <c r="G83" s="53">
        <v>5885</v>
      </c>
      <c r="H83" s="54"/>
      <c r="I83" s="54"/>
    </row>
    <row r="84" spans="3:9" ht="15.75" x14ac:dyDescent="0.25">
      <c r="C84" s="99" t="s">
        <v>23</v>
      </c>
      <c r="D84" s="100"/>
      <c r="E84" s="51">
        <f t="shared" si="5"/>
        <v>2660.0882000000001</v>
      </c>
      <c r="F84" s="52">
        <f t="shared" si="6"/>
        <v>2701.9117999999999</v>
      </c>
      <c r="G84" s="53">
        <v>5362</v>
      </c>
      <c r="H84" s="54"/>
    </row>
    <row r="85" spans="3:9" ht="15.75" x14ac:dyDescent="0.25">
      <c r="C85" s="99" t="s">
        <v>24</v>
      </c>
      <c r="D85" s="100"/>
      <c r="E85" s="51">
        <f t="shared" si="5"/>
        <v>2280.0756000000001</v>
      </c>
      <c r="F85" s="52">
        <f t="shared" si="6"/>
        <v>2315.9243999999999</v>
      </c>
      <c r="G85" s="53">
        <v>4596</v>
      </c>
      <c r="H85" s="54"/>
    </row>
    <row r="86" spans="3:9" ht="15.75" x14ac:dyDescent="0.25">
      <c r="C86" s="99" t="s">
        <v>25</v>
      </c>
      <c r="D86" s="100"/>
      <c r="E86" s="51">
        <f t="shared" si="5"/>
        <v>1976.4623999999999</v>
      </c>
      <c r="F86" s="52">
        <f t="shared" si="6"/>
        <v>2007.5376000000001</v>
      </c>
      <c r="G86" s="53">
        <v>3984</v>
      </c>
      <c r="H86" s="54"/>
    </row>
    <row r="87" spans="3:9" ht="15.75" x14ac:dyDescent="0.25">
      <c r="C87" s="99" t="s">
        <v>26</v>
      </c>
      <c r="D87" s="100"/>
      <c r="E87" s="51">
        <f t="shared" si="5"/>
        <v>1828.6245999999999</v>
      </c>
      <c r="F87" s="52">
        <f t="shared" si="6"/>
        <v>1857.3754000000001</v>
      </c>
      <c r="G87" s="53">
        <v>3686</v>
      </c>
      <c r="H87" s="54"/>
    </row>
    <row r="88" spans="3:9" ht="15.75" x14ac:dyDescent="0.25">
      <c r="C88" s="99" t="s">
        <v>27</v>
      </c>
      <c r="D88" s="100"/>
      <c r="E88" s="51">
        <f t="shared" si="5"/>
        <v>1584.0473</v>
      </c>
      <c r="F88" s="52">
        <f t="shared" si="6"/>
        <v>1608.9527</v>
      </c>
      <c r="G88" s="53">
        <v>3193</v>
      </c>
      <c r="H88" s="54"/>
    </row>
    <row r="89" spans="3:9" ht="15.75" x14ac:dyDescent="0.25">
      <c r="C89" s="99" t="s">
        <v>28</v>
      </c>
      <c r="D89" s="100"/>
      <c r="E89" s="51">
        <f t="shared" si="5"/>
        <v>1339.9660999999999</v>
      </c>
      <c r="F89" s="52">
        <f t="shared" si="6"/>
        <v>1361.0339000000001</v>
      </c>
      <c r="G89" s="53">
        <v>2701</v>
      </c>
      <c r="H89" s="54"/>
    </row>
    <row r="90" spans="3:9" ht="15.75" x14ac:dyDescent="0.25">
      <c r="C90" s="99" t="s">
        <v>29</v>
      </c>
      <c r="D90" s="100"/>
      <c r="E90" s="51">
        <f t="shared" si="5"/>
        <v>1124.1625999999999</v>
      </c>
      <c r="F90" s="52">
        <f t="shared" si="6"/>
        <v>1141.8374000000001</v>
      </c>
      <c r="G90" s="53">
        <v>2266</v>
      </c>
      <c r="H90" s="54"/>
      <c r="I90" s="54"/>
    </row>
    <row r="91" spans="3:9" ht="15.75" x14ac:dyDescent="0.25">
      <c r="C91" s="99" t="s">
        <v>30</v>
      </c>
      <c r="D91" s="100"/>
      <c r="E91" s="51">
        <f t="shared" si="5"/>
        <v>1021.966</v>
      </c>
      <c r="F91" s="52">
        <f t="shared" si="6"/>
        <v>1038.0340000000001</v>
      </c>
      <c r="G91" s="53">
        <v>2060</v>
      </c>
      <c r="H91" s="54"/>
      <c r="I91" s="54"/>
    </row>
    <row r="92" spans="3:9" ht="15.75" x14ac:dyDescent="0.25">
      <c r="C92" s="99" t="s">
        <v>31</v>
      </c>
      <c r="D92" s="100"/>
      <c r="E92" s="51">
        <f t="shared" si="5"/>
        <v>853.29200000000003</v>
      </c>
      <c r="F92" s="52">
        <f t="shared" si="6"/>
        <v>866.70799999999997</v>
      </c>
      <c r="G92" s="53">
        <v>1720</v>
      </c>
      <c r="H92" s="54"/>
      <c r="I92" s="54"/>
    </row>
    <row r="93" spans="3:9" ht="15.75" x14ac:dyDescent="0.25">
      <c r="C93" s="99" t="s">
        <v>32</v>
      </c>
      <c r="D93" s="100"/>
      <c r="E93" s="51">
        <f t="shared" si="5"/>
        <v>713.39179999999999</v>
      </c>
      <c r="F93" s="52">
        <f t="shared" si="6"/>
        <v>724.60820000000001</v>
      </c>
      <c r="G93" s="53">
        <v>1438</v>
      </c>
      <c r="H93" s="54"/>
      <c r="I93" s="54"/>
    </row>
    <row r="94" spans="3:9" ht="15.75" x14ac:dyDescent="0.25">
      <c r="C94" s="99" t="s">
        <v>33</v>
      </c>
      <c r="D94" s="100"/>
      <c r="E94" s="51">
        <f t="shared" si="5"/>
        <v>501.06099999999998</v>
      </c>
      <c r="F94" s="52">
        <f t="shared" si="6"/>
        <v>508.93900000000002</v>
      </c>
      <c r="G94" s="53">
        <v>1010</v>
      </c>
      <c r="H94" s="54"/>
      <c r="I94" s="54"/>
    </row>
    <row r="95" spans="3:9" ht="15.75" x14ac:dyDescent="0.25">
      <c r="C95" s="99" t="s">
        <v>34</v>
      </c>
      <c r="D95" s="100"/>
      <c r="E95" s="51">
        <f t="shared" si="5"/>
        <v>377.036</v>
      </c>
      <c r="F95" s="52">
        <f t="shared" si="6"/>
        <v>382.964</v>
      </c>
      <c r="G95" s="53">
        <v>760</v>
      </c>
      <c r="H95" s="54"/>
      <c r="I95" s="54"/>
    </row>
    <row r="96" spans="3:9" ht="15.75" x14ac:dyDescent="0.25">
      <c r="C96" s="99" t="s">
        <v>108</v>
      </c>
      <c r="D96" s="100"/>
      <c r="E96" s="51">
        <f t="shared" si="5"/>
        <v>418.21229999999997</v>
      </c>
      <c r="F96" s="52">
        <f t="shared" si="6"/>
        <v>424.78770000000003</v>
      </c>
      <c r="G96" s="53">
        <v>843</v>
      </c>
      <c r="H96" s="54"/>
      <c r="I96" s="54"/>
    </row>
    <row r="97" spans="2:9" ht="16.5" thickBot="1" x14ac:dyDescent="0.3">
      <c r="C97" s="106" t="s">
        <v>2</v>
      </c>
      <c r="D97" s="107"/>
      <c r="E97" s="55">
        <f>SUM(E80:E96)</f>
        <v>28459.2726</v>
      </c>
      <c r="F97" s="55">
        <f>SUM(F80:F96)</f>
        <v>28906.7274</v>
      </c>
      <c r="G97" s="56">
        <f>SUM(G80:G96)</f>
        <v>57366</v>
      </c>
    </row>
    <row r="98" spans="2:9" ht="15.75" thickTop="1" x14ac:dyDescent="0.25">
      <c r="C98" s="108" t="s">
        <v>109</v>
      </c>
      <c r="D98" s="108"/>
      <c r="E98" s="108"/>
      <c r="F98" s="108"/>
      <c r="G98" s="108"/>
      <c r="H98" s="40"/>
    </row>
    <row r="99" spans="2:9" x14ac:dyDescent="0.25">
      <c r="C99" s="40"/>
      <c r="D99" s="40"/>
      <c r="E99" s="50"/>
      <c r="F99" s="40"/>
      <c r="G99" s="57"/>
      <c r="H99" s="40"/>
      <c r="I99" s="40"/>
    </row>
    <row r="100" spans="2:9" ht="18" x14ac:dyDescent="0.25">
      <c r="B100" s="109" t="s">
        <v>119</v>
      </c>
      <c r="C100" s="109"/>
      <c r="D100" s="109"/>
      <c r="E100" s="109"/>
      <c r="F100" s="109"/>
      <c r="G100" s="109"/>
      <c r="H100" s="109"/>
      <c r="I100" s="40"/>
    </row>
    <row r="101" spans="2:9" ht="16.5" thickBot="1" x14ac:dyDescent="0.3">
      <c r="C101" s="103" t="str">
        <f>+C78</f>
        <v>DISTRITO ILAVE</v>
      </c>
      <c r="D101" s="103"/>
      <c r="E101" s="103"/>
      <c r="F101" s="103"/>
      <c r="G101" s="103"/>
    </row>
    <row r="102" spans="2:9" ht="15.75" thickTop="1" x14ac:dyDescent="0.25">
      <c r="E102" s="58"/>
      <c r="F102" s="58"/>
    </row>
    <row r="103" spans="2:9" x14ac:dyDescent="0.25">
      <c r="E103" s="59" t="s">
        <v>103</v>
      </c>
      <c r="F103" s="58"/>
    </row>
    <row r="104" spans="2:9" x14ac:dyDescent="0.25">
      <c r="E104" s="59" t="s">
        <v>108</v>
      </c>
      <c r="F104" s="58"/>
    </row>
    <row r="105" spans="2:9" x14ac:dyDescent="0.25">
      <c r="E105" s="59" t="s">
        <v>34</v>
      </c>
      <c r="F105" s="58"/>
    </row>
    <row r="106" spans="2:9" x14ac:dyDescent="0.25">
      <c r="E106" s="59" t="s">
        <v>33</v>
      </c>
      <c r="F106" s="58"/>
    </row>
    <row r="107" spans="2:9" x14ac:dyDescent="0.25">
      <c r="E107" s="59" t="s">
        <v>32</v>
      </c>
      <c r="F107" s="58"/>
    </row>
    <row r="108" spans="2:9" x14ac:dyDescent="0.25">
      <c r="E108" s="59" t="s">
        <v>31</v>
      </c>
      <c r="F108" s="58"/>
    </row>
    <row r="109" spans="2:9" x14ac:dyDescent="0.25">
      <c r="E109" s="59" t="s">
        <v>30</v>
      </c>
      <c r="F109" s="58"/>
    </row>
    <row r="110" spans="2:9" x14ac:dyDescent="0.25">
      <c r="E110" s="59" t="s">
        <v>29</v>
      </c>
      <c r="F110" s="58"/>
    </row>
    <row r="111" spans="2:9" x14ac:dyDescent="0.25">
      <c r="E111" s="59" t="s">
        <v>28</v>
      </c>
      <c r="F111" s="58"/>
    </row>
    <row r="112" spans="2:9" x14ac:dyDescent="0.25">
      <c r="E112" s="59" t="s">
        <v>27</v>
      </c>
      <c r="F112" s="58"/>
    </row>
    <row r="113" spans="1:9" x14ac:dyDescent="0.25">
      <c r="E113" s="59" t="s">
        <v>26</v>
      </c>
      <c r="F113" s="58"/>
    </row>
    <row r="114" spans="1:9" x14ac:dyDescent="0.25">
      <c r="E114" s="59" t="s">
        <v>25</v>
      </c>
      <c r="F114" s="58"/>
    </row>
    <row r="115" spans="1:9" x14ac:dyDescent="0.25">
      <c r="E115" s="59" t="s">
        <v>24</v>
      </c>
      <c r="F115" s="58"/>
    </row>
    <row r="116" spans="1:9" x14ac:dyDescent="0.25">
      <c r="E116" s="59" t="s">
        <v>23</v>
      </c>
      <c r="F116" s="58"/>
    </row>
    <row r="117" spans="1:9" x14ac:dyDescent="0.25">
      <c r="E117" s="59" t="s">
        <v>41</v>
      </c>
      <c r="F117" s="58"/>
    </row>
    <row r="118" spans="1:9" x14ac:dyDescent="0.25">
      <c r="E118" s="59" t="s">
        <v>40</v>
      </c>
      <c r="F118" s="58"/>
    </row>
    <row r="119" spans="1:9" x14ac:dyDescent="0.25">
      <c r="E119" s="59" t="s">
        <v>107</v>
      </c>
      <c r="F119" s="58"/>
    </row>
    <row r="120" spans="1:9" x14ac:dyDescent="0.25">
      <c r="E120" s="59" t="s">
        <v>106</v>
      </c>
      <c r="F120" s="58"/>
    </row>
    <row r="121" spans="1:9" x14ac:dyDescent="0.25">
      <c r="E121" s="60"/>
      <c r="F121" s="59"/>
    </row>
    <row r="122" spans="1:9" x14ac:dyDescent="0.25">
      <c r="E122" s="60"/>
      <c r="F122" s="61"/>
    </row>
    <row r="123" spans="1:9" ht="17.25" customHeight="1" x14ac:dyDescent="0.25">
      <c r="A123" s="62" t="s">
        <v>110</v>
      </c>
      <c r="E123" s="60"/>
      <c r="F123" s="63"/>
    </row>
    <row r="124" spans="1:9" ht="0.75" customHeight="1" x14ac:dyDescent="0.25">
      <c r="A124" s="64"/>
      <c r="B124" s="64"/>
      <c r="C124" s="64"/>
      <c r="D124" s="65" t="s">
        <v>103</v>
      </c>
      <c r="E124" s="66" t="s">
        <v>104</v>
      </c>
      <c r="F124" s="66" t="s">
        <v>105</v>
      </c>
      <c r="G124" s="66" t="s">
        <v>2</v>
      </c>
      <c r="H124" s="67"/>
      <c r="I124" s="64"/>
    </row>
    <row r="125" spans="1:9" ht="0.75" customHeight="1" x14ac:dyDescent="0.25">
      <c r="A125" s="64"/>
      <c r="B125" s="64"/>
      <c r="C125" s="64"/>
      <c r="D125" s="68" t="s">
        <v>106</v>
      </c>
      <c r="E125" s="69">
        <f t="shared" ref="E125:E141" si="7">-G125*0.4961</f>
        <v>-2683.4049</v>
      </c>
      <c r="F125" s="70">
        <f t="shared" ref="F125:F141" si="8">G125*0.5039</f>
        <v>2725.5951</v>
      </c>
      <c r="G125" s="53">
        <f t="shared" ref="G125:G141" si="9">+G80</f>
        <v>5409</v>
      </c>
      <c r="H125" s="71"/>
      <c r="I125" s="64"/>
    </row>
    <row r="126" spans="1:9" ht="0.75" customHeight="1" x14ac:dyDescent="0.25">
      <c r="A126" s="64"/>
      <c r="B126" s="64"/>
      <c r="C126" s="64"/>
      <c r="D126" s="68" t="s">
        <v>107</v>
      </c>
      <c r="E126" s="69">
        <f t="shared" si="7"/>
        <v>-3127.9105</v>
      </c>
      <c r="F126" s="70">
        <f t="shared" si="8"/>
        <v>3177.0895</v>
      </c>
      <c r="G126" s="53">
        <f t="shared" si="9"/>
        <v>6305</v>
      </c>
      <c r="H126" s="71"/>
      <c r="I126" s="64"/>
    </row>
    <row r="127" spans="1:9" ht="0.75" customHeight="1" x14ac:dyDescent="0.25">
      <c r="A127" s="64"/>
      <c r="B127" s="64"/>
      <c r="C127" s="64"/>
      <c r="D127" s="68" t="s">
        <v>40</v>
      </c>
      <c r="E127" s="69">
        <f t="shared" si="7"/>
        <v>-3050.0227999999997</v>
      </c>
      <c r="F127" s="70">
        <f t="shared" si="8"/>
        <v>3097.9772000000003</v>
      </c>
      <c r="G127" s="53">
        <f t="shared" si="9"/>
        <v>6148</v>
      </c>
      <c r="H127" s="71"/>
      <c r="I127" s="64"/>
    </row>
    <row r="128" spans="1:9" ht="0.75" customHeight="1" x14ac:dyDescent="0.25">
      <c r="A128" s="64"/>
      <c r="B128" s="64"/>
      <c r="C128" s="64"/>
      <c r="D128" s="68" t="s">
        <v>41</v>
      </c>
      <c r="E128" s="69">
        <f t="shared" si="7"/>
        <v>-2919.5484999999999</v>
      </c>
      <c r="F128" s="70">
        <f t="shared" si="8"/>
        <v>2965.4515000000001</v>
      </c>
      <c r="G128" s="53">
        <f t="shared" si="9"/>
        <v>5885</v>
      </c>
      <c r="H128" s="71"/>
      <c r="I128" s="64"/>
    </row>
    <row r="129" spans="1:9" ht="0.75" customHeight="1" x14ac:dyDescent="0.25">
      <c r="A129" s="64"/>
      <c r="B129" s="64"/>
      <c r="C129" s="64"/>
      <c r="D129" s="68" t="s">
        <v>23</v>
      </c>
      <c r="E129" s="69">
        <f t="shared" si="7"/>
        <v>-2660.0882000000001</v>
      </c>
      <c r="F129" s="70">
        <f t="shared" si="8"/>
        <v>2701.9117999999999</v>
      </c>
      <c r="G129" s="53">
        <f t="shared" si="9"/>
        <v>5362</v>
      </c>
      <c r="H129" s="71"/>
      <c r="I129" s="64"/>
    </row>
    <row r="130" spans="1:9" ht="0.75" customHeight="1" x14ac:dyDescent="0.25">
      <c r="A130" s="64"/>
      <c r="B130" s="64"/>
      <c r="C130" s="64"/>
      <c r="D130" s="68" t="s">
        <v>24</v>
      </c>
      <c r="E130" s="69">
        <f t="shared" si="7"/>
        <v>-2280.0756000000001</v>
      </c>
      <c r="F130" s="70">
        <f t="shared" si="8"/>
        <v>2315.9243999999999</v>
      </c>
      <c r="G130" s="53">
        <f t="shared" si="9"/>
        <v>4596</v>
      </c>
      <c r="H130" s="71"/>
      <c r="I130" s="64"/>
    </row>
    <row r="131" spans="1:9" ht="0.75" customHeight="1" x14ac:dyDescent="0.25">
      <c r="A131" s="64"/>
      <c r="B131" s="64"/>
      <c r="C131" s="64"/>
      <c r="D131" s="68" t="s">
        <v>25</v>
      </c>
      <c r="E131" s="69">
        <f t="shared" si="7"/>
        <v>-1976.4623999999999</v>
      </c>
      <c r="F131" s="70">
        <f t="shared" si="8"/>
        <v>2007.5376000000001</v>
      </c>
      <c r="G131" s="53">
        <f t="shared" si="9"/>
        <v>3984</v>
      </c>
      <c r="H131" s="71"/>
      <c r="I131" s="64"/>
    </row>
    <row r="132" spans="1:9" ht="0.75" customHeight="1" x14ac:dyDescent="0.25">
      <c r="A132" s="64"/>
      <c r="B132" s="64"/>
      <c r="C132" s="64"/>
      <c r="D132" s="68" t="s">
        <v>26</v>
      </c>
      <c r="E132" s="69">
        <f t="shared" si="7"/>
        <v>-1828.6245999999999</v>
      </c>
      <c r="F132" s="70">
        <f t="shared" si="8"/>
        <v>1857.3754000000001</v>
      </c>
      <c r="G132" s="53">
        <f t="shared" si="9"/>
        <v>3686</v>
      </c>
      <c r="H132" s="71"/>
      <c r="I132" s="64"/>
    </row>
    <row r="133" spans="1:9" ht="0.75" customHeight="1" x14ac:dyDescent="0.25">
      <c r="A133" s="64"/>
      <c r="B133" s="64"/>
      <c r="C133" s="64"/>
      <c r="D133" s="68" t="s">
        <v>27</v>
      </c>
      <c r="E133" s="69">
        <f t="shared" si="7"/>
        <v>-1584.0473</v>
      </c>
      <c r="F133" s="70">
        <f t="shared" si="8"/>
        <v>1608.9527</v>
      </c>
      <c r="G133" s="53">
        <f t="shared" si="9"/>
        <v>3193</v>
      </c>
      <c r="H133" s="71"/>
      <c r="I133" s="64"/>
    </row>
    <row r="134" spans="1:9" ht="0.75" customHeight="1" x14ac:dyDescent="0.25">
      <c r="A134" s="64"/>
      <c r="B134" s="64"/>
      <c r="C134" s="64"/>
      <c r="D134" s="68" t="s">
        <v>28</v>
      </c>
      <c r="E134" s="69">
        <f t="shared" si="7"/>
        <v>-1339.9660999999999</v>
      </c>
      <c r="F134" s="70">
        <f t="shared" si="8"/>
        <v>1361.0339000000001</v>
      </c>
      <c r="G134" s="53">
        <f t="shared" si="9"/>
        <v>2701</v>
      </c>
      <c r="H134" s="71"/>
      <c r="I134" s="64"/>
    </row>
    <row r="135" spans="1:9" ht="0.75" customHeight="1" x14ac:dyDescent="0.25">
      <c r="A135" s="64"/>
      <c r="B135" s="64"/>
      <c r="C135" s="64"/>
      <c r="D135" s="68" t="s">
        <v>29</v>
      </c>
      <c r="E135" s="69">
        <f t="shared" si="7"/>
        <v>-1124.1625999999999</v>
      </c>
      <c r="F135" s="70">
        <f t="shared" si="8"/>
        <v>1141.8374000000001</v>
      </c>
      <c r="G135" s="53">
        <f t="shared" si="9"/>
        <v>2266</v>
      </c>
      <c r="H135" s="71"/>
      <c r="I135" s="64"/>
    </row>
    <row r="136" spans="1:9" ht="0.75" customHeight="1" x14ac:dyDescent="0.25">
      <c r="A136" s="64"/>
      <c r="B136" s="64"/>
      <c r="C136" s="64"/>
      <c r="D136" s="68" t="s">
        <v>30</v>
      </c>
      <c r="E136" s="69">
        <f t="shared" si="7"/>
        <v>-1021.966</v>
      </c>
      <c r="F136" s="70">
        <f t="shared" si="8"/>
        <v>1038.0340000000001</v>
      </c>
      <c r="G136" s="53">
        <f t="shared" si="9"/>
        <v>2060</v>
      </c>
      <c r="H136" s="71"/>
      <c r="I136" s="64"/>
    </row>
    <row r="137" spans="1:9" ht="0.75" customHeight="1" x14ac:dyDescent="0.25">
      <c r="A137" s="64"/>
      <c r="B137" s="64"/>
      <c r="C137" s="64"/>
      <c r="D137" s="68" t="s">
        <v>31</v>
      </c>
      <c r="E137" s="69">
        <f t="shared" si="7"/>
        <v>-853.29200000000003</v>
      </c>
      <c r="F137" s="70">
        <f t="shared" si="8"/>
        <v>866.70799999999997</v>
      </c>
      <c r="G137" s="53">
        <f t="shared" si="9"/>
        <v>1720</v>
      </c>
      <c r="H137" s="71"/>
      <c r="I137" s="64"/>
    </row>
    <row r="138" spans="1:9" ht="0.75" customHeight="1" x14ac:dyDescent="0.25">
      <c r="A138" s="64"/>
      <c r="B138" s="64"/>
      <c r="C138" s="64"/>
      <c r="D138" s="68" t="s">
        <v>32</v>
      </c>
      <c r="E138" s="69">
        <f t="shared" si="7"/>
        <v>-713.39179999999999</v>
      </c>
      <c r="F138" s="70">
        <f t="shared" si="8"/>
        <v>724.60820000000001</v>
      </c>
      <c r="G138" s="53">
        <f t="shared" si="9"/>
        <v>1438</v>
      </c>
      <c r="H138" s="71"/>
      <c r="I138" s="64"/>
    </row>
    <row r="139" spans="1:9" ht="0.75" customHeight="1" x14ac:dyDescent="0.25">
      <c r="A139" s="64"/>
      <c r="B139" s="64"/>
      <c r="C139" s="64"/>
      <c r="D139" s="68" t="s">
        <v>33</v>
      </c>
      <c r="E139" s="69">
        <f t="shared" si="7"/>
        <v>-501.06099999999998</v>
      </c>
      <c r="F139" s="70">
        <f t="shared" si="8"/>
        <v>508.93900000000002</v>
      </c>
      <c r="G139" s="53">
        <f t="shared" si="9"/>
        <v>1010</v>
      </c>
      <c r="H139" s="71"/>
      <c r="I139" s="64"/>
    </row>
    <row r="140" spans="1:9" ht="0.75" customHeight="1" x14ac:dyDescent="0.25">
      <c r="A140" s="64"/>
      <c r="B140" s="64"/>
      <c r="C140" s="64"/>
      <c r="D140" s="68" t="s">
        <v>34</v>
      </c>
      <c r="E140" s="69">
        <f t="shared" si="7"/>
        <v>-377.036</v>
      </c>
      <c r="F140" s="70">
        <f t="shared" si="8"/>
        <v>382.964</v>
      </c>
      <c r="G140" s="53">
        <f t="shared" si="9"/>
        <v>760</v>
      </c>
      <c r="H140" s="71"/>
      <c r="I140" s="64"/>
    </row>
    <row r="141" spans="1:9" ht="0.75" customHeight="1" x14ac:dyDescent="0.25">
      <c r="A141" s="64"/>
      <c r="B141" s="64"/>
      <c r="C141" s="64"/>
      <c r="D141" s="68" t="s">
        <v>108</v>
      </c>
      <c r="E141" s="69">
        <f t="shared" si="7"/>
        <v>-418.21229999999997</v>
      </c>
      <c r="F141" s="70">
        <f t="shared" si="8"/>
        <v>424.78770000000003</v>
      </c>
      <c r="G141" s="53">
        <f t="shared" si="9"/>
        <v>843</v>
      </c>
      <c r="H141" s="71"/>
      <c r="I141" s="64"/>
    </row>
    <row r="142" spans="1:9" ht="0.75" customHeight="1" x14ac:dyDescent="0.25">
      <c r="A142" s="64"/>
      <c r="B142" s="64"/>
      <c r="C142" s="64"/>
      <c r="D142" s="68" t="s">
        <v>2</v>
      </c>
      <c r="E142" s="72">
        <f>SUM(E125:E141)</f>
        <v>-28459.2726</v>
      </c>
      <c r="F142" s="72">
        <f>SUM(F125:F141)</f>
        <v>28906.7274</v>
      </c>
      <c r="G142" s="73">
        <f>SUM(G125:G141)</f>
        <v>57366</v>
      </c>
      <c r="H142" s="64"/>
      <c r="I142" s="64"/>
    </row>
    <row r="143" spans="1:9" ht="17.25" customHeight="1" x14ac:dyDescent="0.25">
      <c r="A143" s="110" t="s">
        <v>109</v>
      </c>
      <c r="B143" s="110"/>
      <c r="C143" s="110"/>
      <c r="D143" s="110"/>
      <c r="E143" s="110"/>
      <c r="F143" s="110"/>
      <c r="G143" s="110"/>
      <c r="H143" s="110"/>
      <c r="I143" s="110"/>
    </row>
    <row r="144" spans="1:9" ht="17.25" customHeight="1" x14ac:dyDescent="0.25">
      <c r="D144" s="74"/>
      <c r="E144" s="60"/>
      <c r="F144" s="58"/>
    </row>
    <row r="145" spans="1:9" ht="17.25" customHeight="1" x14ac:dyDescent="0.25">
      <c r="D145" s="74"/>
      <c r="E145" s="60"/>
      <c r="F145" s="58"/>
    </row>
    <row r="146" spans="1:9" x14ac:dyDescent="0.25">
      <c r="D146" s="74"/>
      <c r="E146" s="60"/>
      <c r="F146" s="58"/>
    </row>
    <row r="147" spans="1:9" x14ac:dyDescent="0.25">
      <c r="D147" s="74"/>
      <c r="E147" s="60"/>
      <c r="F147" s="58"/>
    </row>
    <row r="150" spans="1:9" ht="20.25" x14ac:dyDescent="0.3">
      <c r="A150" s="101" t="s">
        <v>97</v>
      </c>
      <c r="B150" s="101"/>
      <c r="C150" s="101"/>
      <c r="D150" s="101"/>
      <c r="E150" s="101"/>
      <c r="F150" s="101"/>
      <c r="G150" s="101"/>
      <c r="H150" s="101"/>
      <c r="I150" s="101"/>
    </row>
    <row r="151" spans="1:9" ht="18" x14ac:dyDescent="0.25">
      <c r="A151" s="102" t="s">
        <v>118</v>
      </c>
      <c r="B151" s="102"/>
      <c r="C151" s="102"/>
      <c r="D151" s="102"/>
      <c r="E151" s="102"/>
      <c r="F151" s="102"/>
      <c r="G151" s="102"/>
      <c r="H151" s="102"/>
      <c r="I151" s="102"/>
    </row>
    <row r="152" spans="1:9" ht="16.5" thickBot="1" x14ac:dyDescent="0.3">
      <c r="C152" s="103" t="s">
        <v>111</v>
      </c>
      <c r="D152" s="103"/>
      <c r="E152" s="103"/>
      <c r="F152" s="103"/>
      <c r="G152" s="103"/>
    </row>
    <row r="153" spans="1:9" ht="15.75" thickTop="1" x14ac:dyDescent="0.25">
      <c r="C153" s="104" t="s">
        <v>103</v>
      </c>
      <c r="D153" s="105"/>
      <c r="E153" s="48" t="s">
        <v>104</v>
      </c>
      <c r="F153" s="48" t="s">
        <v>105</v>
      </c>
      <c r="G153" s="49" t="s">
        <v>2</v>
      </c>
      <c r="H153" s="50"/>
      <c r="I153" s="50"/>
    </row>
    <row r="154" spans="1:9" ht="15.75" x14ac:dyDescent="0.25">
      <c r="C154" s="99" t="s">
        <v>106</v>
      </c>
      <c r="D154" s="100"/>
      <c r="E154" s="51">
        <f t="shared" ref="E154:E170" si="10">G154*0.4961</f>
        <v>564.56179999999995</v>
      </c>
      <c r="F154" s="52">
        <f t="shared" ref="F154:F170" si="11">G154*0.5039</f>
        <v>573.43820000000005</v>
      </c>
      <c r="G154" s="53">
        <v>1138</v>
      </c>
      <c r="H154" s="54"/>
      <c r="I154" s="54"/>
    </row>
    <row r="155" spans="1:9" ht="15.75" x14ac:dyDescent="0.25">
      <c r="C155" s="99" t="s">
        <v>107</v>
      </c>
      <c r="D155" s="100"/>
      <c r="E155" s="51">
        <f t="shared" si="10"/>
        <v>625.58209999999997</v>
      </c>
      <c r="F155" s="52">
        <f t="shared" si="11"/>
        <v>635.41790000000003</v>
      </c>
      <c r="G155" s="53">
        <v>1261</v>
      </c>
      <c r="H155" s="54"/>
      <c r="I155" s="54"/>
    </row>
    <row r="156" spans="1:9" ht="15.75" x14ac:dyDescent="0.25">
      <c r="C156" s="99" t="s">
        <v>40</v>
      </c>
      <c r="D156" s="100"/>
      <c r="E156" s="51">
        <f t="shared" si="10"/>
        <v>664.774</v>
      </c>
      <c r="F156" s="52">
        <f t="shared" si="11"/>
        <v>675.226</v>
      </c>
      <c r="G156" s="53">
        <v>1340</v>
      </c>
      <c r="H156" s="54"/>
      <c r="I156" s="54"/>
    </row>
    <row r="157" spans="1:9" ht="15.75" x14ac:dyDescent="0.25">
      <c r="C157" s="99" t="s">
        <v>41</v>
      </c>
      <c r="D157" s="100"/>
      <c r="E157" s="51">
        <f t="shared" si="10"/>
        <v>595.81610000000001</v>
      </c>
      <c r="F157" s="52">
        <f t="shared" si="11"/>
        <v>605.18389999999999</v>
      </c>
      <c r="G157" s="53">
        <v>1201</v>
      </c>
      <c r="H157" s="54"/>
      <c r="I157" s="54"/>
    </row>
    <row r="158" spans="1:9" ht="15.75" x14ac:dyDescent="0.25">
      <c r="C158" s="99" t="s">
        <v>23</v>
      </c>
      <c r="D158" s="100"/>
      <c r="E158" s="51">
        <f t="shared" si="10"/>
        <v>489.15459999999996</v>
      </c>
      <c r="F158" s="52">
        <f t="shared" si="11"/>
        <v>496.84540000000004</v>
      </c>
      <c r="G158" s="53">
        <v>986</v>
      </c>
      <c r="H158" s="54"/>
    </row>
    <row r="159" spans="1:9" ht="15.75" x14ac:dyDescent="0.25">
      <c r="C159" s="99" t="s">
        <v>24</v>
      </c>
      <c r="D159" s="100"/>
      <c r="E159" s="51">
        <f t="shared" si="10"/>
        <v>439.04849999999999</v>
      </c>
      <c r="F159" s="52">
        <f t="shared" si="11"/>
        <v>445.95150000000001</v>
      </c>
      <c r="G159" s="53">
        <v>885</v>
      </c>
      <c r="H159" s="54"/>
    </row>
    <row r="160" spans="1:9" ht="15.75" x14ac:dyDescent="0.25">
      <c r="C160" s="99" t="s">
        <v>25</v>
      </c>
      <c r="D160" s="100"/>
      <c r="E160" s="51">
        <f t="shared" si="10"/>
        <v>400.35269999999997</v>
      </c>
      <c r="F160" s="52">
        <f t="shared" si="11"/>
        <v>406.64730000000003</v>
      </c>
      <c r="G160" s="53">
        <v>807</v>
      </c>
      <c r="H160" s="54"/>
    </row>
    <row r="161" spans="2:9" ht="15.75" x14ac:dyDescent="0.25">
      <c r="C161" s="99" t="s">
        <v>26</v>
      </c>
      <c r="D161" s="100"/>
      <c r="E161" s="51">
        <f t="shared" si="10"/>
        <v>371.08279999999996</v>
      </c>
      <c r="F161" s="52">
        <f t="shared" si="11"/>
        <v>376.91720000000004</v>
      </c>
      <c r="G161" s="53">
        <v>748</v>
      </c>
      <c r="H161" s="54"/>
    </row>
    <row r="162" spans="2:9" ht="15.75" x14ac:dyDescent="0.25">
      <c r="C162" s="99" t="s">
        <v>27</v>
      </c>
      <c r="D162" s="100"/>
      <c r="E162" s="51">
        <f t="shared" si="10"/>
        <v>324.44939999999997</v>
      </c>
      <c r="F162" s="52">
        <f t="shared" si="11"/>
        <v>329.55060000000003</v>
      </c>
      <c r="G162" s="53">
        <v>654</v>
      </c>
      <c r="H162" s="54"/>
    </row>
    <row r="163" spans="2:9" ht="15.75" x14ac:dyDescent="0.25">
      <c r="C163" s="99" t="s">
        <v>28</v>
      </c>
      <c r="D163" s="100"/>
      <c r="E163" s="51">
        <f t="shared" si="10"/>
        <v>319.98449999999997</v>
      </c>
      <c r="F163" s="52">
        <f t="shared" si="11"/>
        <v>325.01550000000003</v>
      </c>
      <c r="G163" s="53">
        <v>645</v>
      </c>
      <c r="H163" s="54"/>
    </row>
    <row r="164" spans="2:9" ht="15.75" x14ac:dyDescent="0.25">
      <c r="C164" s="99" t="s">
        <v>29</v>
      </c>
      <c r="D164" s="100"/>
      <c r="E164" s="51">
        <f t="shared" si="10"/>
        <v>319.48840000000001</v>
      </c>
      <c r="F164" s="52">
        <f t="shared" si="11"/>
        <v>324.51159999999999</v>
      </c>
      <c r="G164" s="53">
        <v>644</v>
      </c>
      <c r="H164" s="54"/>
      <c r="I164" s="54"/>
    </row>
    <row r="165" spans="2:9" ht="15.75" x14ac:dyDescent="0.25">
      <c r="C165" s="99" t="s">
        <v>30</v>
      </c>
      <c r="D165" s="100"/>
      <c r="E165" s="51">
        <f t="shared" si="10"/>
        <v>343.79730000000001</v>
      </c>
      <c r="F165" s="52">
        <f t="shared" si="11"/>
        <v>349.20269999999999</v>
      </c>
      <c r="G165" s="53">
        <v>693</v>
      </c>
      <c r="H165" s="54"/>
      <c r="I165" s="54"/>
    </row>
    <row r="166" spans="2:9" ht="15.75" x14ac:dyDescent="0.25">
      <c r="C166" s="99" t="s">
        <v>31</v>
      </c>
      <c r="D166" s="100"/>
      <c r="E166" s="51">
        <f t="shared" si="10"/>
        <v>348.75829999999996</v>
      </c>
      <c r="F166" s="52">
        <f t="shared" si="11"/>
        <v>354.24170000000004</v>
      </c>
      <c r="G166" s="53">
        <v>703</v>
      </c>
      <c r="H166" s="54"/>
      <c r="I166" s="54"/>
    </row>
    <row r="167" spans="2:9" ht="15.75" x14ac:dyDescent="0.25">
      <c r="C167" s="99" t="s">
        <v>32</v>
      </c>
      <c r="D167" s="100"/>
      <c r="E167" s="51">
        <f t="shared" si="10"/>
        <v>318.9923</v>
      </c>
      <c r="F167" s="52">
        <f t="shared" si="11"/>
        <v>324.0077</v>
      </c>
      <c r="G167" s="53">
        <v>643</v>
      </c>
      <c r="H167" s="54"/>
      <c r="I167" s="54"/>
    </row>
    <row r="168" spans="2:9" ht="15.75" x14ac:dyDescent="0.25">
      <c r="C168" s="99" t="s">
        <v>33</v>
      </c>
      <c r="D168" s="100"/>
      <c r="E168" s="51">
        <f t="shared" si="10"/>
        <v>236.6397</v>
      </c>
      <c r="F168" s="52">
        <f t="shared" si="11"/>
        <v>240.3603</v>
      </c>
      <c r="G168" s="53">
        <v>477</v>
      </c>
      <c r="H168" s="54"/>
      <c r="I168" s="54"/>
    </row>
    <row r="169" spans="2:9" ht="15.75" x14ac:dyDescent="0.25">
      <c r="C169" s="99" t="s">
        <v>34</v>
      </c>
      <c r="D169" s="100"/>
      <c r="E169" s="51">
        <f t="shared" si="10"/>
        <v>163.21689999999998</v>
      </c>
      <c r="F169" s="52">
        <f t="shared" si="11"/>
        <v>165.78310000000002</v>
      </c>
      <c r="G169" s="53">
        <v>329</v>
      </c>
      <c r="H169" s="54"/>
      <c r="I169" s="54"/>
    </row>
    <row r="170" spans="2:9" ht="15.75" x14ac:dyDescent="0.25">
      <c r="C170" s="99" t="s">
        <v>108</v>
      </c>
      <c r="D170" s="100"/>
      <c r="E170" s="51">
        <f t="shared" si="10"/>
        <v>208.85810000000001</v>
      </c>
      <c r="F170" s="52">
        <f t="shared" si="11"/>
        <v>212.14189999999999</v>
      </c>
      <c r="G170" s="53">
        <v>421</v>
      </c>
      <c r="H170" s="54"/>
      <c r="I170" s="54"/>
    </row>
    <row r="171" spans="2:9" ht="16.5" thickBot="1" x14ac:dyDescent="0.3">
      <c r="C171" s="106" t="s">
        <v>2</v>
      </c>
      <c r="D171" s="107"/>
      <c r="E171" s="55">
        <f>SUM(E154:E170)</f>
        <v>6734.5575000000008</v>
      </c>
      <c r="F171" s="55">
        <f>SUM(F154:F170)</f>
        <v>6840.4424999999992</v>
      </c>
      <c r="G171" s="56">
        <f>SUM(G154:G170)</f>
        <v>13575</v>
      </c>
    </row>
    <row r="172" spans="2:9" ht="15.75" thickTop="1" x14ac:dyDescent="0.25">
      <c r="C172" s="108" t="s">
        <v>109</v>
      </c>
      <c r="D172" s="108"/>
      <c r="E172" s="108"/>
      <c r="F172" s="108"/>
      <c r="G172" s="108"/>
      <c r="H172" s="40"/>
    </row>
    <row r="173" spans="2:9" x14ac:dyDescent="0.25">
      <c r="C173" s="40"/>
      <c r="D173" s="40"/>
      <c r="E173" s="50"/>
      <c r="F173" s="40"/>
      <c r="G173" s="57"/>
      <c r="H173" s="40"/>
      <c r="I173" s="40"/>
    </row>
    <row r="174" spans="2:9" ht="18" x14ac:dyDescent="0.25">
      <c r="B174" s="109" t="s">
        <v>119</v>
      </c>
      <c r="C174" s="109"/>
      <c r="D174" s="109"/>
      <c r="E174" s="109"/>
      <c r="F174" s="109"/>
      <c r="G174" s="109"/>
      <c r="H174" s="109"/>
      <c r="I174" s="40"/>
    </row>
    <row r="175" spans="2:9" ht="16.5" thickBot="1" x14ac:dyDescent="0.3">
      <c r="C175" s="103" t="str">
        <f>+C152</f>
        <v>DISTRITO PILCUYO</v>
      </c>
      <c r="D175" s="103"/>
      <c r="E175" s="103"/>
      <c r="F175" s="103"/>
      <c r="G175" s="103"/>
    </row>
    <row r="176" spans="2:9" ht="15.75" thickTop="1" x14ac:dyDescent="0.25">
      <c r="E176" s="58"/>
      <c r="F176" s="58"/>
    </row>
    <row r="177" spans="5:6" x14ac:dyDescent="0.25">
      <c r="E177" s="59" t="s">
        <v>103</v>
      </c>
      <c r="F177" s="58"/>
    </row>
    <row r="178" spans="5:6" x14ac:dyDescent="0.25">
      <c r="E178" s="59" t="s">
        <v>108</v>
      </c>
      <c r="F178" s="58"/>
    </row>
    <row r="179" spans="5:6" x14ac:dyDescent="0.25">
      <c r="E179" s="59" t="s">
        <v>34</v>
      </c>
      <c r="F179" s="58"/>
    </row>
    <row r="180" spans="5:6" x14ac:dyDescent="0.25">
      <c r="E180" s="59" t="s">
        <v>33</v>
      </c>
      <c r="F180" s="58"/>
    </row>
    <row r="181" spans="5:6" x14ac:dyDescent="0.25">
      <c r="E181" s="59" t="s">
        <v>32</v>
      </c>
      <c r="F181" s="58"/>
    </row>
    <row r="182" spans="5:6" x14ac:dyDescent="0.25">
      <c r="E182" s="59" t="s">
        <v>31</v>
      </c>
      <c r="F182" s="58"/>
    </row>
    <row r="183" spans="5:6" x14ac:dyDescent="0.25">
      <c r="E183" s="59" t="s">
        <v>30</v>
      </c>
      <c r="F183" s="58"/>
    </row>
    <row r="184" spans="5:6" x14ac:dyDescent="0.25">
      <c r="E184" s="59" t="s">
        <v>29</v>
      </c>
      <c r="F184" s="58"/>
    </row>
    <row r="185" spans="5:6" x14ac:dyDescent="0.25">
      <c r="E185" s="59" t="s">
        <v>28</v>
      </c>
      <c r="F185" s="58"/>
    </row>
    <row r="186" spans="5:6" x14ac:dyDescent="0.25">
      <c r="E186" s="59" t="s">
        <v>27</v>
      </c>
      <c r="F186" s="58"/>
    </row>
    <row r="187" spans="5:6" x14ac:dyDescent="0.25">
      <c r="E187" s="59" t="s">
        <v>26</v>
      </c>
      <c r="F187" s="58"/>
    </row>
    <row r="188" spans="5:6" x14ac:dyDescent="0.25">
      <c r="E188" s="59" t="s">
        <v>25</v>
      </c>
      <c r="F188" s="58"/>
    </row>
    <row r="189" spans="5:6" x14ac:dyDescent="0.25">
      <c r="E189" s="59" t="s">
        <v>24</v>
      </c>
      <c r="F189" s="58"/>
    </row>
    <row r="190" spans="5:6" x14ac:dyDescent="0.25">
      <c r="E190" s="59" t="s">
        <v>23</v>
      </c>
      <c r="F190" s="58"/>
    </row>
    <row r="191" spans="5:6" x14ac:dyDescent="0.25">
      <c r="E191" s="59" t="s">
        <v>41</v>
      </c>
      <c r="F191" s="58"/>
    </row>
    <row r="192" spans="5:6" x14ac:dyDescent="0.25">
      <c r="E192" s="59" t="s">
        <v>40</v>
      </c>
      <c r="F192" s="58"/>
    </row>
    <row r="193" spans="1:9" x14ac:dyDescent="0.25">
      <c r="E193" s="59" t="s">
        <v>107</v>
      </c>
      <c r="F193" s="58"/>
    </row>
    <row r="194" spans="1:9" x14ac:dyDescent="0.25">
      <c r="E194" s="59" t="s">
        <v>106</v>
      </c>
      <c r="F194" s="58"/>
    </row>
    <row r="195" spans="1:9" x14ac:dyDescent="0.25">
      <c r="E195" s="60"/>
      <c r="F195" s="59"/>
    </row>
    <row r="196" spans="1:9" x14ac:dyDescent="0.25">
      <c r="E196" s="60"/>
      <c r="F196" s="61"/>
    </row>
    <row r="197" spans="1:9" ht="13.5" customHeight="1" x14ac:dyDescent="0.25">
      <c r="A197" s="62" t="s">
        <v>110</v>
      </c>
      <c r="E197" s="60"/>
      <c r="F197" s="63"/>
    </row>
    <row r="198" spans="1:9" ht="0.75" customHeight="1" x14ac:dyDescent="0.25">
      <c r="A198" s="64"/>
      <c r="B198" s="64"/>
      <c r="C198" s="64"/>
      <c r="D198" s="65" t="s">
        <v>103</v>
      </c>
      <c r="E198" s="66" t="s">
        <v>104</v>
      </c>
      <c r="F198" s="66" t="s">
        <v>105</v>
      </c>
      <c r="G198" s="66" t="s">
        <v>2</v>
      </c>
      <c r="H198" s="67"/>
      <c r="I198" s="64"/>
    </row>
    <row r="199" spans="1:9" ht="0.75" customHeight="1" x14ac:dyDescent="0.25">
      <c r="A199" s="64"/>
      <c r="B199" s="64"/>
      <c r="C199" s="64"/>
      <c r="D199" s="68" t="s">
        <v>106</v>
      </c>
      <c r="E199" s="69">
        <f t="shared" ref="E199:E215" si="12">-G199*0.4961</f>
        <v>-564.56179999999995</v>
      </c>
      <c r="F199" s="70">
        <f t="shared" ref="F199:F215" si="13">G199*0.5039</f>
        <v>573.43820000000005</v>
      </c>
      <c r="G199" s="53">
        <f t="shared" ref="G199:G215" si="14">+G154</f>
        <v>1138</v>
      </c>
      <c r="H199" s="71"/>
      <c r="I199" s="64"/>
    </row>
    <row r="200" spans="1:9" ht="0.75" customHeight="1" x14ac:dyDescent="0.25">
      <c r="A200" s="64"/>
      <c r="B200" s="64"/>
      <c r="C200" s="64"/>
      <c r="D200" s="68" t="s">
        <v>107</v>
      </c>
      <c r="E200" s="69">
        <f t="shared" si="12"/>
        <v>-625.58209999999997</v>
      </c>
      <c r="F200" s="70">
        <f t="shared" si="13"/>
        <v>635.41790000000003</v>
      </c>
      <c r="G200" s="53">
        <f t="shared" si="14"/>
        <v>1261</v>
      </c>
      <c r="H200" s="71"/>
      <c r="I200" s="64"/>
    </row>
    <row r="201" spans="1:9" ht="0.75" customHeight="1" x14ac:dyDescent="0.25">
      <c r="A201" s="64"/>
      <c r="B201" s="64"/>
      <c r="C201" s="64"/>
      <c r="D201" s="68" t="s">
        <v>40</v>
      </c>
      <c r="E201" s="69">
        <f t="shared" si="12"/>
        <v>-664.774</v>
      </c>
      <c r="F201" s="70">
        <f t="shared" si="13"/>
        <v>675.226</v>
      </c>
      <c r="G201" s="53">
        <f t="shared" si="14"/>
        <v>1340</v>
      </c>
      <c r="H201" s="71"/>
      <c r="I201" s="64"/>
    </row>
    <row r="202" spans="1:9" ht="0.75" customHeight="1" x14ac:dyDescent="0.25">
      <c r="A202" s="64"/>
      <c r="B202" s="64"/>
      <c r="C202" s="64"/>
      <c r="D202" s="68" t="s">
        <v>41</v>
      </c>
      <c r="E202" s="69">
        <f t="shared" si="12"/>
        <v>-595.81610000000001</v>
      </c>
      <c r="F202" s="70">
        <f t="shared" si="13"/>
        <v>605.18389999999999</v>
      </c>
      <c r="G202" s="53">
        <f t="shared" si="14"/>
        <v>1201</v>
      </c>
      <c r="H202" s="71"/>
      <c r="I202" s="64"/>
    </row>
    <row r="203" spans="1:9" ht="0.75" customHeight="1" x14ac:dyDescent="0.25">
      <c r="A203" s="64"/>
      <c r="B203" s="64"/>
      <c r="C203" s="64"/>
      <c r="D203" s="68" t="s">
        <v>23</v>
      </c>
      <c r="E203" s="69">
        <f t="shared" si="12"/>
        <v>-489.15459999999996</v>
      </c>
      <c r="F203" s="70">
        <f t="shared" si="13"/>
        <v>496.84540000000004</v>
      </c>
      <c r="G203" s="53">
        <f t="shared" si="14"/>
        <v>986</v>
      </c>
      <c r="H203" s="71"/>
      <c r="I203" s="64"/>
    </row>
    <row r="204" spans="1:9" ht="0.75" customHeight="1" x14ac:dyDescent="0.25">
      <c r="A204" s="64"/>
      <c r="B204" s="64"/>
      <c r="C204" s="64"/>
      <c r="D204" s="68" t="s">
        <v>24</v>
      </c>
      <c r="E204" s="69">
        <f t="shared" si="12"/>
        <v>-439.04849999999999</v>
      </c>
      <c r="F204" s="70">
        <f t="shared" si="13"/>
        <v>445.95150000000001</v>
      </c>
      <c r="G204" s="53">
        <f t="shared" si="14"/>
        <v>885</v>
      </c>
      <c r="H204" s="71"/>
      <c r="I204" s="64"/>
    </row>
    <row r="205" spans="1:9" ht="0.75" customHeight="1" x14ac:dyDescent="0.25">
      <c r="A205" s="64"/>
      <c r="B205" s="64"/>
      <c r="C205" s="64"/>
      <c r="D205" s="68" t="s">
        <v>25</v>
      </c>
      <c r="E205" s="69">
        <f t="shared" si="12"/>
        <v>-400.35269999999997</v>
      </c>
      <c r="F205" s="70">
        <f t="shared" si="13"/>
        <v>406.64730000000003</v>
      </c>
      <c r="G205" s="53">
        <f t="shared" si="14"/>
        <v>807</v>
      </c>
      <c r="H205" s="71"/>
      <c r="I205" s="64"/>
    </row>
    <row r="206" spans="1:9" ht="0.75" customHeight="1" x14ac:dyDescent="0.25">
      <c r="A206" s="64"/>
      <c r="B206" s="64"/>
      <c r="C206" s="64"/>
      <c r="D206" s="68" t="s">
        <v>26</v>
      </c>
      <c r="E206" s="69">
        <f t="shared" si="12"/>
        <v>-371.08279999999996</v>
      </c>
      <c r="F206" s="70">
        <f t="shared" si="13"/>
        <v>376.91720000000004</v>
      </c>
      <c r="G206" s="53">
        <f t="shared" si="14"/>
        <v>748</v>
      </c>
      <c r="H206" s="71"/>
      <c r="I206" s="64"/>
    </row>
    <row r="207" spans="1:9" ht="0.75" customHeight="1" x14ac:dyDescent="0.25">
      <c r="A207" s="64"/>
      <c r="B207" s="64"/>
      <c r="C207" s="64"/>
      <c r="D207" s="68" t="s">
        <v>27</v>
      </c>
      <c r="E207" s="69">
        <f t="shared" si="12"/>
        <v>-324.44939999999997</v>
      </c>
      <c r="F207" s="70">
        <f t="shared" si="13"/>
        <v>329.55060000000003</v>
      </c>
      <c r="G207" s="53">
        <f t="shared" si="14"/>
        <v>654</v>
      </c>
      <c r="H207" s="71"/>
      <c r="I207" s="64"/>
    </row>
    <row r="208" spans="1:9" ht="0.75" customHeight="1" x14ac:dyDescent="0.25">
      <c r="A208" s="64"/>
      <c r="B208" s="64"/>
      <c r="C208" s="64"/>
      <c r="D208" s="68" t="s">
        <v>28</v>
      </c>
      <c r="E208" s="69">
        <f t="shared" si="12"/>
        <v>-319.98449999999997</v>
      </c>
      <c r="F208" s="70">
        <f t="shared" si="13"/>
        <v>325.01550000000003</v>
      </c>
      <c r="G208" s="53">
        <f t="shared" si="14"/>
        <v>645</v>
      </c>
      <c r="H208" s="71"/>
      <c r="I208" s="64"/>
    </row>
    <row r="209" spans="1:9" ht="0.75" customHeight="1" x14ac:dyDescent="0.25">
      <c r="A209" s="64"/>
      <c r="B209" s="64"/>
      <c r="C209" s="64"/>
      <c r="D209" s="68" t="s">
        <v>29</v>
      </c>
      <c r="E209" s="69">
        <f t="shared" si="12"/>
        <v>-319.48840000000001</v>
      </c>
      <c r="F209" s="70">
        <f t="shared" si="13"/>
        <v>324.51159999999999</v>
      </c>
      <c r="G209" s="53">
        <f t="shared" si="14"/>
        <v>644</v>
      </c>
      <c r="H209" s="71"/>
      <c r="I209" s="64"/>
    </row>
    <row r="210" spans="1:9" ht="0.75" customHeight="1" x14ac:dyDescent="0.25">
      <c r="A210" s="64"/>
      <c r="B210" s="64"/>
      <c r="C210" s="64"/>
      <c r="D210" s="68" t="s">
        <v>30</v>
      </c>
      <c r="E210" s="69">
        <f t="shared" si="12"/>
        <v>-343.79730000000001</v>
      </c>
      <c r="F210" s="70">
        <f t="shared" si="13"/>
        <v>349.20269999999999</v>
      </c>
      <c r="G210" s="53">
        <f t="shared" si="14"/>
        <v>693</v>
      </c>
      <c r="H210" s="71"/>
      <c r="I210" s="64"/>
    </row>
    <row r="211" spans="1:9" ht="0.75" customHeight="1" x14ac:dyDescent="0.25">
      <c r="A211" s="64"/>
      <c r="B211" s="64"/>
      <c r="C211" s="64"/>
      <c r="D211" s="68" t="s">
        <v>31</v>
      </c>
      <c r="E211" s="69">
        <f t="shared" si="12"/>
        <v>-348.75829999999996</v>
      </c>
      <c r="F211" s="70">
        <f t="shared" si="13"/>
        <v>354.24170000000004</v>
      </c>
      <c r="G211" s="53">
        <f t="shared" si="14"/>
        <v>703</v>
      </c>
      <c r="H211" s="71"/>
      <c r="I211" s="64"/>
    </row>
    <row r="212" spans="1:9" ht="0.75" customHeight="1" x14ac:dyDescent="0.25">
      <c r="A212" s="64"/>
      <c r="B212" s="64"/>
      <c r="C212" s="64"/>
      <c r="D212" s="68" t="s">
        <v>32</v>
      </c>
      <c r="E212" s="69">
        <f t="shared" si="12"/>
        <v>-318.9923</v>
      </c>
      <c r="F212" s="70">
        <f t="shared" si="13"/>
        <v>324.0077</v>
      </c>
      <c r="G212" s="53">
        <f t="shared" si="14"/>
        <v>643</v>
      </c>
      <c r="H212" s="71"/>
      <c r="I212" s="64"/>
    </row>
    <row r="213" spans="1:9" ht="0.75" customHeight="1" x14ac:dyDescent="0.25">
      <c r="A213" s="64"/>
      <c r="B213" s="64"/>
      <c r="C213" s="64"/>
      <c r="D213" s="68" t="s">
        <v>33</v>
      </c>
      <c r="E213" s="69">
        <f t="shared" si="12"/>
        <v>-236.6397</v>
      </c>
      <c r="F213" s="70">
        <f t="shared" si="13"/>
        <v>240.3603</v>
      </c>
      <c r="G213" s="53">
        <f t="shared" si="14"/>
        <v>477</v>
      </c>
      <c r="H213" s="71"/>
      <c r="I213" s="64"/>
    </row>
    <row r="214" spans="1:9" ht="0.75" customHeight="1" x14ac:dyDescent="0.25">
      <c r="A214" s="64"/>
      <c r="B214" s="64"/>
      <c r="C214" s="64"/>
      <c r="D214" s="68" t="s">
        <v>34</v>
      </c>
      <c r="E214" s="69">
        <f t="shared" si="12"/>
        <v>-163.21689999999998</v>
      </c>
      <c r="F214" s="70">
        <f t="shared" si="13"/>
        <v>165.78310000000002</v>
      </c>
      <c r="G214" s="53">
        <f t="shared" si="14"/>
        <v>329</v>
      </c>
      <c r="H214" s="71"/>
      <c r="I214" s="64"/>
    </row>
    <row r="215" spans="1:9" ht="0.75" customHeight="1" x14ac:dyDescent="0.25">
      <c r="A215" s="64"/>
      <c r="B215" s="64"/>
      <c r="C215" s="64"/>
      <c r="D215" s="68" t="s">
        <v>108</v>
      </c>
      <c r="E215" s="69">
        <f t="shared" si="12"/>
        <v>-208.85810000000001</v>
      </c>
      <c r="F215" s="70">
        <f t="shared" si="13"/>
        <v>212.14189999999999</v>
      </c>
      <c r="G215" s="53">
        <f t="shared" si="14"/>
        <v>421</v>
      </c>
      <c r="H215" s="71"/>
      <c r="I215" s="64"/>
    </row>
    <row r="216" spans="1:9" ht="0.75" customHeight="1" x14ac:dyDescent="0.25">
      <c r="A216" s="64"/>
      <c r="B216" s="64"/>
      <c r="C216" s="64"/>
      <c r="D216" s="68" t="s">
        <v>2</v>
      </c>
      <c r="E216" s="72">
        <f>SUM(E199:E215)</f>
        <v>-6734.5575000000008</v>
      </c>
      <c r="F216" s="72">
        <f>SUM(F199:F215)</f>
        <v>6840.4424999999992</v>
      </c>
      <c r="G216" s="73">
        <f>SUM(G199:G215)</f>
        <v>13575</v>
      </c>
      <c r="H216" s="64"/>
      <c r="I216" s="64"/>
    </row>
    <row r="217" spans="1:9" ht="13.5" customHeight="1" x14ac:dyDescent="0.25">
      <c r="A217" s="110" t="s">
        <v>109</v>
      </c>
      <c r="B217" s="110"/>
      <c r="C217" s="110"/>
      <c r="D217" s="110"/>
      <c r="E217" s="110"/>
      <c r="F217" s="110"/>
      <c r="G217" s="110"/>
      <c r="H217" s="110"/>
      <c r="I217" s="110"/>
    </row>
    <row r="218" spans="1:9" ht="13.5" customHeight="1" x14ac:dyDescent="0.25">
      <c r="D218" s="74"/>
      <c r="E218" s="60"/>
      <c r="F218" s="58"/>
    </row>
    <row r="219" spans="1:9" x14ac:dyDescent="0.25">
      <c r="D219" s="74"/>
      <c r="E219" s="60"/>
      <c r="F219" s="58"/>
    </row>
    <row r="220" spans="1:9" x14ac:dyDescent="0.25">
      <c r="D220" s="74"/>
      <c r="E220" s="60"/>
      <c r="F220" s="58"/>
    </row>
    <row r="221" spans="1:9" x14ac:dyDescent="0.25">
      <c r="D221" s="74"/>
      <c r="E221" s="60"/>
      <c r="F221" s="58"/>
    </row>
    <row r="224" spans="1:9" ht="20.25" x14ac:dyDescent="0.3">
      <c r="A224" s="101" t="s">
        <v>97</v>
      </c>
      <c r="B224" s="101"/>
      <c r="C224" s="101"/>
      <c r="D224" s="101"/>
      <c r="E224" s="101"/>
      <c r="F224" s="101"/>
      <c r="G224" s="101"/>
      <c r="H224" s="101"/>
      <c r="I224" s="101"/>
    </row>
    <row r="225" spans="1:9" ht="18" x14ac:dyDescent="0.25">
      <c r="A225" s="102" t="s">
        <v>118</v>
      </c>
      <c r="B225" s="102"/>
      <c r="C225" s="102"/>
      <c r="D225" s="102"/>
      <c r="E225" s="102"/>
      <c r="F225" s="102"/>
      <c r="G225" s="102"/>
      <c r="H225" s="102"/>
      <c r="I225" s="102"/>
    </row>
    <row r="226" spans="1:9" ht="16.5" thickBot="1" x14ac:dyDescent="0.3">
      <c r="C226" s="103" t="s">
        <v>112</v>
      </c>
      <c r="D226" s="103"/>
      <c r="E226" s="103"/>
      <c r="F226" s="103"/>
      <c r="G226" s="103"/>
    </row>
    <row r="227" spans="1:9" ht="15.75" thickTop="1" x14ac:dyDescent="0.25">
      <c r="C227" s="104" t="s">
        <v>103</v>
      </c>
      <c r="D227" s="105"/>
      <c r="E227" s="48" t="s">
        <v>104</v>
      </c>
      <c r="F227" s="48" t="s">
        <v>105</v>
      </c>
      <c r="G227" s="49" t="s">
        <v>2</v>
      </c>
      <c r="H227" s="50"/>
      <c r="I227" s="50"/>
    </row>
    <row r="228" spans="1:9" ht="15.75" x14ac:dyDescent="0.25">
      <c r="C228" s="99" t="s">
        <v>106</v>
      </c>
      <c r="D228" s="100"/>
      <c r="E228" s="51">
        <f t="shared" ref="E228:E244" si="15">G228*0.4961</f>
        <v>407.79419999999999</v>
      </c>
      <c r="F228" s="52">
        <f t="shared" ref="F228:F244" si="16">G228*0.5039</f>
        <v>414.20580000000001</v>
      </c>
      <c r="G228" s="53">
        <v>822</v>
      </c>
      <c r="H228" s="54"/>
      <c r="I228" s="54"/>
    </row>
    <row r="229" spans="1:9" ht="15.75" x14ac:dyDescent="0.25">
      <c r="C229" s="99" t="s">
        <v>107</v>
      </c>
      <c r="D229" s="100"/>
      <c r="E229" s="51">
        <f t="shared" si="15"/>
        <v>352.23099999999999</v>
      </c>
      <c r="F229" s="52">
        <f t="shared" si="16"/>
        <v>357.76900000000001</v>
      </c>
      <c r="G229" s="53">
        <v>710</v>
      </c>
      <c r="H229" s="54"/>
      <c r="I229" s="54"/>
    </row>
    <row r="230" spans="1:9" ht="15.75" x14ac:dyDescent="0.25">
      <c r="C230" s="99" t="s">
        <v>40</v>
      </c>
      <c r="D230" s="100"/>
      <c r="E230" s="51">
        <f t="shared" si="15"/>
        <v>309.56639999999999</v>
      </c>
      <c r="F230" s="52">
        <f t="shared" si="16"/>
        <v>314.43360000000001</v>
      </c>
      <c r="G230" s="53">
        <v>624</v>
      </c>
      <c r="H230" s="54"/>
      <c r="I230" s="54"/>
    </row>
    <row r="231" spans="1:9" ht="15.75" x14ac:dyDescent="0.25">
      <c r="C231" s="99" t="s">
        <v>41</v>
      </c>
      <c r="D231" s="100"/>
      <c r="E231" s="51">
        <f t="shared" si="15"/>
        <v>347.27</v>
      </c>
      <c r="F231" s="52">
        <f t="shared" si="16"/>
        <v>352.73</v>
      </c>
      <c r="G231" s="53">
        <v>700</v>
      </c>
      <c r="H231" s="54"/>
      <c r="I231" s="54"/>
    </row>
    <row r="232" spans="1:9" ht="15.75" x14ac:dyDescent="0.25">
      <c r="C232" s="99" t="s">
        <v>23</v>
      </c>
      <c r="D232" s="100"/>
      <c r="E232" s="51">
        <f t="shared" si="15"/>
        <v>379.51650000000001</v>
      </c>
      <c r="F232" s="52">
        <f t="shared" si="16"/>
        <v>385.48349999999999</v>
      </c>
      <c r="G232" s="53">
        <v>765</v>
      </c>
      <c r="H232" s="54"/>
    </row>
    <row r="233" spans="1:9" ht="15.75" x14ac:dyDescent="0.25">
      <c r="C233" s="99" t="s">
        <v>24</v>
      </c>
      <c r="D233" s="100"/>
      <c r="E233" s="51">
        <f t="shared" si="15"/>
        <v>342.30899999999997</v>
      </c>
      <c r="F233" s="52">
        <f t="shared" si="16"/>
        <v>347.69100000000003</v>
      </c>
      <c r="G233" s="53">
        <v>690</v>
      </c>
      <c r="H233" s="54"/>
    </row>
    <row r="234" spans="1:9" ht="15.75" x14ac:dyDescent="0.25">
      <c r="C234" s="99" t="s">
        <v>25</v>
      </c>
      <c r="D234" s="100"/>
      <c r="E234" s="51">
        <f t="shared" si="15"/>
        <v>289.72239999999999</v>
      </c>
      <c r="F234" s="52">
        <f t="shared" si="16"/>
        <v>294.27760000000001</v>
      </c>
      <c r="G234" s="53">
        <v>584</v>
      </c>
      <c r="H234" s="54"/>
    </row>
    <row r="235" spans="1:9" ht="15.75" x14ac:dyDescent="0.25">
      <c r="C235" s="99" t="s">
        <v>26</v>
      </c>
      <c r="D235" s="100"/>
      <c r="E235" s="51">
        <f t="shared" si="15"/>
        <v>229.6943</v>
      </c>
      <c r="F235" s="52">
        <f t="shared" si="16"/>
        <v>233.3057</v>
      </c>
      <c r="G235" s="53">
        <v>463</v>
      </c>
      <c r="H235" s="54"/>
    </row>
    <row r="236" spans="1:9" ht="15.75" x14ac:dyDescent="0.25">
      <c r="C236" s="99" t="s">
        <v>27</v>
      </c>
      <c r="D236" s="100"/>
      <c r="E236" s="51">
        <f t="shared" si="15"/>
        <v>200.42439999999999</v>
      </c>
      <c r="F236" s="52">
        <f t="shared" si="16"/>
        <v>203.57560000000001</v>
      </c>
      <c r="G236" s="53">
        <v>404</v>
      </c>
      <c r="H236" s="54"/>
    </row>
    <row r="237" spans="1:9" ht="15.75" x14ac:dyDescent="0.25">
      <c r="C237" s="99" t="s">
        <v>28</v>
      </c>
      <c r="D237" s="100"/>
      <c r="E237" s="51">
        <f t="shared" si="15"/>
        <v>162.22469999999998</v>
      </c>
      <c r="F237" s="52">
        <f t="shared" si="16"/>
        <v>164.77530000000002</v>
      </c>
      <c r="G237" s="53">
        <v>327</v>
      </c>
      <c r="H237" s="54"/>
    </row>
    <row r="238" spans="1:9" ht="15.75" x14ac:dyDescent="0.25">
      <c r="C238" s="99" t="s">
        <v>29</v>
      </c>
      <c r="D238" s="100"/>
      <c r="E238" s="51">
        <f t="shared" si="15"/>
        <v>146.84559999999999</v>
      </c>
      <c r="F238" s="52">
        <f t="shared" si="16"/>
        <v>149.15440000000001</v>
      </c>
      <c r="G238" s="53">
        <v>296</v>
      </c>
      <c r="H238" s="54"/>
      <c r="I238" s="54"/>
    </row>
    <row r="239" spans="1:9" ht="15.75" x14ac:dyDescent="0.25">
      <c r="C239" s="99" t="s">
        <v>30</v>
      </c>
      <c r="D239" s="100"/>
      <c r="E239" s="51">
        <f t="shared" si="15"/>
        <v>127.49769999999999</v>
      </c>
      <c r="F239" s="52">
        <f t="shared" si="16"/>
        <v>129.50229999999999</v>
      </c>
      <c r="G239" s="53">
        <v>257</v>
      </c>
      <c r="H239" s="54"/>
      <c r="I239" s="54"/>
    </row>
    <row r="240" spans="1:9" ht="15.75" x14ac:dyDescent="0.25">
      <c r="C240" s="99" t="s">
        <v>31</v>
      </c>
      <c r="D240" s="100"/>
      <c r="E240" s="51">
        <f t="shared" si="15"/>
        <v>99.716099999999997</v>
      </c>
      <c r="F240" s="52">
        <f t="shared" si="16"/>
        <v>101.2839</v>
      </c>
      <c r="G240" s="53">
        <v>201</v>
      </c>
      <c r="H240" s="54"/>
      <c r="I240" s="54"/>
    </row>
    <row r="241" spans="2:9" ht="15.75" x14ac:dyDescent="0.25">
      <c r="C241" s="99" t="s">
        <v>32</v>
      </c>
      <c r="D241" s="100"/>
      <c r="E241" s="51">
        <f t="shared" si="15"/>
        <v>100.2122</v>
      </c>
      <c r="F241" s="52">
        <f t="shared" si="16"/>
        <v>101.7878</v>
      </c>
      <c r="G241" s="53">
        <v>202</v>
      </c>
      <c r="H241" s="54"/>
      <c r="I241" s="54"/>
    </row>
    <row r="242" spans="2:9" ht="15.75" x14ac:dyDescent="0.25">
      <c r="C242" s="99" t="s">
        <v>33</v>
      </c>
      <c r="D242" s="100"/>
      <c r="E242" s="51">
        <f t="shared" si="15"/>
        <v>81.856499999999997</v>
      </c>
      <c r="F242" s="52">
        <f t="shared" si="16"/>
        <v>83.143500000000003</v>
      </c>
      <c r="G242" s="53">
        <v>165</v>
      </c>
      <c r="H242" s="54"/>
      <c r="I242" s="54"/>
    </row>
    <row r="243" spans="2:9" ht="15.75" x14ac:dyDescent="0.25">
      <c r="C243" s="99" t="s">
        <v>34</v>
      </c>
      <c r="D243" s="100"/>
      <c r="E243" s="51">
        <f t="shared" si="15"/>
        <v>48.121699999999997</v>
      </c>
      <c r="F243" s="52">
        <f t="shared" si="16"/>
        <v>48.878300000000003</v>
      </c>
      <c r="G243" s="53">
        <v>97</v>
      </c>
      <c r="H243" s="54"/>
      <c r="I243" s="54"/>
    </row>
    <row r="244" spans="2:9" ht="15.75" x14ac:dyDescent="0.25">
      <c r="C244" s="99" t="s">
        <v>108</v>
      </c>
      <c r="D244" s="100"/>
      <c r="E244" s="51">
        <f t="shared" si="15"/>
        <v>57.051499999999997</v>
      </c>
      <c r="F244" s="52">
        <f t="shared" si="16"/>
        <v>57.948500000000003</v>
      </c>
      <c r="G244" s="53">
        <v>115</v>
      </c>
      <c r="H244" s="54"/>
      <c r="I244" s="54"/>
    </row>
    <row r="245" spans="2:9" ht="16.5" thickBot="1" x14ac:dyDescent="0.3">
      <c r="C245" s="106" t="s">
        <v>2</v>
      </c>
      <c r="D245" s="107"/>
      <c r="E245" s="55">
        <f>SUM(E228:E244)</f>
        <v>3682.0542000000005</v>
      </c>
      <c r="F245" s="55">
        <f>SUM(F228:F244)</f>
        <v>3739.9457999999995</v>
      </c>
      <c r="G245" s="56">
        <f>SUM(G228:G244)</f>
        <v>7422</v>
      </c>
    </row>
    <row r="246" spans="2:9" ht="15.75" thickTop="1" x14ac:dyDescent="0.25">
      <c r="C246" s="108" t="s">
        <v>109</v>
      </c>
      <c r="D246" s="108"/>
      <c r="E246" s="108"/>
      <c r="F246" s="108"/>
      <c r="G246" s="108"/>
      <c r="H246" s="40"/>
    </row>
    <row r="247" spans="2:9" x14ac:dyDescent="0.25">
      <c r="C247" s="40"/>
      <c r="D247" s="40"/>
      <c r="E247" s="50"/>
      <c r="F247" s="40"/>
      <c r="G247" s="57"/>
      <c r="H247" s="40"/>
      <c r="I247" s="40"/>
    </row>
    <row r="248" spans="2:9" ht="18" x14ac:dyDescent="0.25">
      <c r="B248" s="109" t="s">
        <v>119</v>
      </c>
      <c r="C248" s="109"/>
      <c r="D248" s="109"/>
      <c r="E248" s="109"/>
      <c r="F248" s="109"/>
      <c r="G248" s="109"/>
      <c r="H248" s="109"/>
      <c r="I248" s="40"/>
    </row>
    <row r="249" spans="2:9" ht="16.5" thickBot="1" x14ac:dyDescent="0.3">
      <c r="C249" s="103" t="str">
        <f>+C226</f>
        <v>DISTRITO DE STA. ROSA DEL COLLAO</v>
      </c>
      <c r="D249" s="103"/>
      <c r="E249" s="103"/>
      <c r="F249" s="103"/>
      <c r="G249" s="103"/>
    </row>
    <row r="250" spans="2:9" ht="15.75" thickTop="1" x14ac:dyDescent="0.25">
      <c r="E250" s="58"/>
      <c r="F250" s="58"/>
    </row>
    <row r="251" spans="2:9" x14ac:dyDescent="0.25">
      <c r="E251" s="59" t="s">
        <v>103</v>
      </c>
      <c r="F251" s="58"/>
    </row>
    <row r="252" spans="2:9" x14ac:dyDescent="0.25">
      <c r="E252" s="59" t="s">
        <v>108</v>
      </c>
      <c r="F252" s="58"/>
    </row>
    <row r="253" spans="2:9" x14ac:dyDescent="0.25">
      <c r="E253" s="59" t="s">
        <v>34</v>
      </c>
      <c r="F253" s="58"/>
    </row>
    <row r="254" spans="2:9" x14ac:dyDescent="0.25">
      <c r="E254" s="59" t="s">
        <v>33</v>
      </c>
      <c r="F254" s="58"/>
    </row>
    <row r="255" spans="2:9" x14ac:dyDescent="0.25">
      <c r="E255" s="59" t="s">
        <v>32</v>
      </c>
      <c r="F255" s="58"/>
    </row>
    <row r="256" spans="2:9" x14ac:dyDescent="0.25">
      <c r="E256" s="59" t="s">
        <v>31</v>
      </c>
      <c r="F256" s="58"/>
    </row>
    <row r="257" spans="1:9" x14ac:dyDescent="0.25">
      <c r="E257" s="59" t="s">
        <v>30</v>
      </c>
      <c r="F257" s="58"/>
    </row>
    <row r="258" spans="1:9" x14ac:dyDescent="0.25">
      <c r="E258" s="59" t="s">
        <v>29</v>
      </c>
      <c r="F258" s="58"/>
    </row>
    <row r="259" spans="1:9" x14ac:dyDescent="0.25">
      <c r="E259" s="59" t="s">
        <v>28</v>
      </c>
      <c r="F259" s="58"/>
    </row>
    <row r="260" spans="1:9" x14ac:dyDescent="0.25">
      <c r="E260" s="59" t="s">
        <v>27</v>
      </c>
      <c r="F260" s="58"/>
    </row>
    <row r="261" spans="1:9" x14ac:dyDescent="0.25">
      <c r="E261" s="59" t="s">
        <v>26</v>
      </c>
      <c r="F261" s="58"/>
    </row>
    <row r="262" spans="1:9" x14ac:dyDescent="0.25">
      <c r="E262" s="59" t="s">
        <v>25</v>
      </c>
      <c r="F262" s="58"/>
    </row>
    <row r="263" spans="1:9" x14ac:dyDescent="0.25">
      <c r="E263" s="59" t="s">
        <v>24</v>
      </c>
      <c r="F263" s="58"/>
    </row>
    <row r="264" spans="1:9" x14ac:dyDescent="0.25">
      <c r="E264" s="59" t="s">
        <v>23</v>
      </c>
      <c r="F264" s="58"/>
    </row>
    <row r="265" spans="1:9" x14ac:dyDescent="0.25">
      <c r="E265" s="59" t="s">
        <v>41</v>
      </c>
      <c r="F265" s="58"/>
    </row>
    <row r="266" spans="1:9" x14ac:dyDescent="0.25">
      <c r="E266" s="59" t="s">
        <v>40</v>
      </c>
      <c r="F266" s="58"/>
    </row>
    <row r="267" spans="1:9" x14ac:dyDescent="0.25">
      <c r="E267" s="59" t="s">
        <v>107</v>
      </c>
      <c r="F267" s="58"/>
    </row>
    <row r="268" spans="1:9" x14ac:dyDescent="0.25">
      <c r="E268" s="59" t="s">
        <v>106</v>
      </c>
      <c r="F268" s="58"/>
    </row>
    <row r="269" spans="1:9" x14ac:dyDescent="0.25">
      <c r="E269" s="60"/>
      <c r="F269" s="59"/>
    </row>
    <row r="270" spans="1:9" x14ac:dyDescent="0.25">
      <c r="E270" s="60"/>
      <c r="F270" s="61"/>
    </row>
    <row r="271" spans="1:9" ht="18" customHeight="1" x14ac:dyDescent="0.25">
      <c r="A271" s="62" t="s">
        <v>110</v>
      </c>
      <c r="E271" s="60"/>
      <c r="F271" s="63"/>
    </row>
    <row r="272" spans="1:9" ht="0.75" customHeight="1" x14ac:dyDescent="0.25">
      <c r="A272" s="64"/>
      <c r="B272" s="64"/>
      <c r="C272" s="64"/>
      <c r="D272" s="65" t="s">
        <v>103</v>
      </c>
      <c r="E272" s="66" t="s">
        <v>104</v>
      </c>
      <c r="F272" s="66" t="s">
        <v>105</v>
      </c>
      <c r="G272" s="66" t="s">
        <v>2</v>
      </c>
      <c r="H272" s="67"/>
      <c r="I272" s="64"/>
    </row>
    <row r="273" spans="1:9" ht="0.75" customHeight="1" x14ac:dyDescent="0.25">
      <c r="A273" s="64"/>
      <c r="B273" s="64"/>
      <c r="C273" s="64"/>
      <c r="D273" s="68" t="s">
        <v>106</v>
      </c>
      <c r="E273" s="69">
        <f t="shared" ref="E273:E289" si="17">-G273*0.4961</f>
        <v>-407.79419999999999</v>
      </c>
      <c r="F273" s="70">
        <f t="shared" ref="F273:F289" si="18">G273*0.5039</f>
        <v>414.20580000000001</v>
      </c>
      <c r="G273" s="53">
        <f t="shared" ref="G273:G289" si="19">+G228</f>
        <v>822</v>
      </c>
      <c r="H273" s="71"/>
      <c r="I273" s="64"/>
    </row>
    <row r="274" spans="1:9" ht="0.75" customHeight="1" x14ac:dyDescent="0.25">
      <c r="A274" s="64"/>
      <c r="B274" s="64"/>
      <c r="C274" s="64"/>
      <c r="D274" s="68" t="s">
        <v>107</v>
      </c>
      <c r="E274" s="69">
        <f t="shared" si="17"/>
        <v>-352.23099999999999</v>
      </c>
      <c r="F274" s="70">
        <f t="shared" si="18"/>
        <v>357.76900000000001</v>
      </c>
      <c r="G274" s="53">
        <f t="shared" si="19"/>
        <v>710</v>
      </c>
      <c r="H274" s="71"/>
      <c r="I274" s="64"/>
    </row>
    <row r="275" spans="1:9" ht="0.75" customHeight="1" x14ac:dyDescent="0.25">
      <c r="A275" s="64"/>
      <c r="B275" s="64"/>
      <c r="C275" s="64"/>
      <c r="D275" s="68" t="s">
        <v>40</v>
      </c>
      <c r="E275" s="69">
        <f t="shared" si="17"/>
        <v>-309.56639999999999</v>
      </c>
      <c r="F275" s="70">
        <f t="shared" si="18"/>
        <v>314.43360000000001</v>
      </c>
      <c r="G275" s="53">
        <f t="shared" si="19"/>
        <v>624</v>
      </c>
      <c r="H275" s="71"/>
      <c r="I275" s="64"/>
    </row>
    <row r="276" spans="1:9" ht="0.75" customHeight="1" x14ac:dyDescent="0.25">
      <c r="A276" s="64"/>
      <c r="B276" s="64"/>
      <c r="C276" s="64"/>
      <c r="D276" s="68" t="s">
        <v>41</v>
      </c>
      <c r="E276" s="69">
        <f t="shared" si="17"/>
        <v>-347.27</v>
      </c>
      <c r="F276" s="70">
        <f t="shared" si="18"/>
        <v>352.73</v>
      </c>
      <c r="G276" s="53">
        <f t="shared" si="19"/>
        <v>700</v>
      </c>
      <c r="H276" s="71"/>
      <c r="I276" s="64"/>
    </row>
    <row r="277" spans="1:9" ht="0.75" customHeight="1" x14ac:dyDescent="0.25">
      <c r="A277" s="64"/>
      <c r="B277" s="64"/>
      <c r="C277" s="64"/>
      <c r="D277" s="68" t="s">
        <v>23</v>
      </c>
      <c r="E277" s="69">
        <f t="shared" si="17"/>
        <v>-379.51650000000001</v>
      </c>
      <c r="F277" s="70">
        <f t="shared" si="18"/>
        <v>385.48349999999999</v>
      </c>
      <c r="G277" s="53">
        <f t="shared" si="19"/>
        <v>765</v>
      </c>
      <c r="H277" s="71"/>
      <c r="I277" s="64"/>
    </row>
    <row r="278" spans="1:9" ht="0.75" customHeight="1" x14ac:dyDescent="0.25">
      <c r="A278" s="64"/>
      <c r="B278" s="64"/>
      <c r="C278" s="64"/>
      <c r="D278" s="68" t="s">
        <v>24</v>
      </c>
      <c r="E278" s="69">
        <f t="shared" si="17"/>
        <v>-342.30899999999997</v>
      </c>
      <c r="F278" s="70">
        <f t="shared" si="18"/>
        <v>347.69100000000003</v>
      </c>
      <c r="G278" s="53">
        <f t="shared" si="19"/>
        <v>690</v>
      </c>
      <c r="H278" s="71"/>
      <c r="I278" s="64"/>
    </row>
    <row r="279" spans="1:9" ht="0.75" customHeight="1" x14ac:dyDescent="0.25">
      <c r="A279" s="64"/>
      <c r="B279" s="64"/>
      <c r="C279" s="64"/>
      <c r="D279" s="68" t="s">
        <v>25</v>
      </c>
      <c r="E279" s="69">
        <f t="shared" si="17"/>
        <v>-289.72239999999999</v>
      </c>
      <c r="F279" s="70">
        <f t="shared" si="18"/>
        <v>294.27760000000001</v>
      </c>
      <c r="G279" s="53">
        <f t="shared" si="19"/>
        <v>584</v>
      </c>
      <c r="H279" s="71"/>
      <c r="I279" s="64"/>
    </row>
    <row r="280" spans="1:9" ht="0.75" customHeight="1" x14ac:dyDescent="0.25">
      <c r="A280" s="64"/>
      <c r="B280" s="64"/>
      <c r="C280" s="64"/>
      <c r="D280" s="68" t="s">
        <v>26</v>
      </c>
      <c r="E280" s="69">
        <f t="shared" si="17"/>
        <v>-229.6943</v>
      </c>
      <c r="F280" s="70">
        <f t="shared" si="18"/>
        <v>233.3057</v>
      </c>
      <c r="G280" s="53">
        <f t="shared" si="19"/>
        <v>463</v>
      </c>
      <c r="H280" s="71"/>
      <c r="I280" s="64"/>
    </row>
    <row r="281" spans="1:9" ht="0.75" customHeight="1" x14ac:dyDescent="0.25">
      <c r="A281" s="64"/>
      <c r="B281" s="64"/>
      <c r="C281" s="64"/>
      <c r="D281" s="68" t="s">
        <v>27</v>
      </c>
      <c r="E281" s="69">
        <f t="shared" si="17"/>
        <v>-200.42439999999999</v>
      </c>
      <c r="F281" s="70">
        <f t="shared" si="18"/>
        <v>203.57560000000001</v>
      </c>
      <c r="G281" s="53">
        <f t="shared" si="19"/>
        <v>404</v>
      </c>
      <c r="H281" s="71"/>
      <c r="I281" s="64"/>
    </row>
    <row r="282" spans="1:9" ht="0.75" customHeight="1" x14ac:dyDescent="0.25">
      <c r="A282" s="64"/>
      <c r="B282" s="64"/>
      <c r="C282" s="64"/>
      <c r="D282" s="68" t="s">
        <v>28</v>
      </c>
      <c r="E282" s="69">
        <f t="shared" si="17"/>
        <v>-162.22469999999998</v>
      </c>
      <c r="F282" s="70">
        <f t="shared" si="18"/>
        <v>164.77530000000002</v>
      </c>
      <c r="G282" s="53">
        <f t="shared" si="19"/>
        <v>327</v>
      </c>
      <c r="H282" s="71"/>
      <c r="I282" s="64"/>
    </row>
    <row r="283" spans="1:9" ht="0.75" customHeight="1" x14ac:dyDescent="0.25">
      <c r="A283" s="64"/>
      <c r="B283" s="64"/>
      <c r="C283" s="64"/>
      <c r="D283" s="68" t="s">
        <v>29</v>
      </c>
      <c r="E283" s="69">
        <f t="shared" si="17"/>
        <v>-146.84559999999999</v>
      </c>
      <c r="F283" s="70">
        <f t="shared" si="18"/>
        <v>149.15440000000001</v>
      </c>
      <c r="G283" s="53">
        <f t="shared" si="19"/>
        <v>296</v>
      </c>
      <c r="H283" s="71"/>
      <c r="I283" s="64"/>
    </row>
    <row r="284" spans="1:9" ht="0.75" customHeight="1" x14ac:dyDescent="0.25">
      <c r="A284" s="64"/>
      <c r="B284" s="64"/>
      <c r="C284" s="64"/>
      <c r="D284" s="68" t="s">
        <v>30</v>
      </c>
      <c r="E284" s="69">
        <f t="shared" si="17"/>
        <v>-127.49769999999999</v>
      </c>
      <c r="F284" s="70">
        <f t="shared" si="18"/>
        <v>129.50229999999999</v>
      </c>
      <c r="G284" s="53">
        <f t="shared" si="19"/>
        <v>257</v>
      </c>
      <c r="H284" s="71"/>
      <c r="I284" s="64"/>
    </row>
    <row r="285" spans="1:9" ht="0.75" customHeight="1" x14ac:dyDescent="0.25">
      <c r="A285" s="64"/>
      <c r="B285" s="64"/>
      <c r="C285" s="64"/>
      <c r="D285" s="68" t="s">
        <v>31</v>
      </c>
      <c r="E285" s="69">
        <f t="shared" si="17"/>
        <v>-99.716099999999997</v>
      </c>
      <c r="F285" s="70">
        <f t="shared" si="18"/>
        <v>101.2839</v>
      </c>
      <c r="G285" s="53">
        <f t="shared" si="19"/>
        <v>201</v>
      </c>
      <c r="H285" s="71"/>
      <c r="I285" s="64"/>
    </row>
    <row r="286" spans="1:9" ht="0.75" customHeight="1" x14ac:dyDescent="0.25">
      <c r="A286" s="64"/>
      <c r="B286" s="64"/>
      <c r="C286" s="64"/>
      <c r="D286" s="68" t="s">
        <v>32</v>
      </c>
      <c r="E286" s="69">
        <f t="shared" si="17"/>
        <v>-100.2122</v>
      </c>
      <c r="F286" s="70">
        <f t="shared" si="18"/>
        <v>101.7878</v>
      </c>
      <c r="G286" s="53">
        <f t="shared" si="19"/>
        <v>202</v>
      </c>
      <c r="H286" s="71"/>
      <c r="I286" s="64"/>
    </row>
    <row r="287" spans="1:9" ht="0.75" customHeight="1" x14ac:dyDescent="0.25">
      <c r="A287" s="64"/>
      <c r="B287" s="64"/>
      <c r="C287" s="64"/>
      <c r="D287" s="68" t="s">
        <v>33</v>
      </c>
      <c r="E287" s="69">
        <f t="shared" si="17"/>
        <v>-81.856499999999997</v>
      </c>
      <c r="F287" s="70">
        <f t="shared" si="18"/>
        <v>83.143500000000003</v>
      </c>
      <c r="G287" s="53">
        <f t="shared" si="19"/>
        <v>165</v>
      </c>
      <c r="H287" s="71"/>
      <c r="I287" s="64"/>
    </row>
    <row r="288" spans="1:9" ht="0.75" customHeight="1" x14ac:dyDescent="0.25">
      <c r="A288" s="64"/>
      <c r="B288" s="64"/>
      <c r="C288" s="64"/>
      <c r="D288" s="68" t="s">
        <v>34</v>
      </c>
      <c r="E288" s="69">
        <f t="shared" si="17"/>
        <v>-48.121699999999997</v>
      </c>
      <c r="F288" s="70">
        <f t="shared" si="18"/>
        <v>48.878300000000003</v>
      </c>
      <c r="G288" s="53">
        <f t="shared" si="19"/>
        <v>97</v>
      </c>
      <c r="H288" s="71"/>
      <c r="I288" s="64"/>
    </row>
    <row r="289" spans="1:9" ht="0.75" customHeight="1" x14ac:dyDescent="0.25">
      <c r="A289" s="64"/>
      <c r="B289" s="64"/>
      <c r="C289" s="64"/>
      <c r="D289" s="68" t="s">
        <v>108</v>
      </c>
      <c r="E289" s="69">
        <f t="shared" si="17"/>
        <v>-57.051499999999997</v>
      </c>
      <c r="F289" s="70">
        <f t="shared" si="18"/>
        <v>57.948500000000003</v>
      </c>
      <c r="G289" s="53">
        <f t="shared" si="19"/>
        <v>115</v>
      </c>
      <c r="H289" s="71"/>
      <c r="I289" s="64"/>
    </row>
    <row r="290" spans="1:9" ht="0.75" customHeight="1" x14ac:dyDescent="0.25">
      <c r="A290" s="64"/>
      <c r="B290" s="64"/>
      <c r="C290" s="64"/>
      <c r="D290" s="68" t="s">
        <v>2</v>
      </c>
      <c r="E290" s="72">
        <f>SUM(E273:E289)</f>
        <v>-3682.0542000000005</v>
      </c>
      <c r="F290" s="72">
        <f>SUM(F273:F289)</f>
        <v>3739.9457999999995</v>
      </c>
      <c r="G290" s="73">
        <f>SUM(G273:G289)</f>
        <v>7422</v>
      </c>
      <c r="H290" s="64"/>
      <c r="I290" s="64"/>
    </row>
    <row r="291" spans="1:9" ht="18" customHeight="1" x14ac:dyDescent="0.25">
      <c r="A291" s="110" t="s">
        <v>109</v>
      </c>
      <c r="B291" s="110"/>
      <c r="C291" s="110"/>
      <c r="D291" s="110"/>
      <c r="E291" s="110"/>
      <c r="F291" s="110"/>
      <c r="G291" s="110"/>
      <c r="H291" s="110"/>
      <c r="I291" s="110"/>
    </row>
    <row r="292" spans="1:9" ht="18" customHeight="1" x14ac:dyDescent="0.25">
      <c r="D292" s="74"/>
      <c r="E292" s="60"/>
      <c r="F292" s="58"/>
    </row>
    <row r="293" spans="1:9" ht="18" customHeight="1" x14ac:dyDescent="0.25">
      <c r="D293" s="74"/>
      <c r="E293" s="60"/>
      <c r="F293" s="58"/>
    </row>
    <row r="294" spans="1:9" x14ac:dyDescent="0.25">
      <c r="D294" s="74"/>
      <c r="E294" s="60"/>
      <c r="F294" s="58"/>
    </row>
    <row r="295" spans="1:9" x14ac:dyDescent="0.25">
      <c r="D295" s="74"/>
      <c r="E295" s="60"/>
      <c r="F295" s="58"/>
    </row>
    <row r="298" spans="1:9" ht="20.25" x14ac:dyDescent="0.3">
      <c r="A298" s="101" t="s">
        <v>97</v>
      </c>
      <c r="B298" s="101"/>
      <c r="C298" s="101"/>
      <c r="D298" s="101"/>
      <c r="E298" s="101"/>
      <c r="F298" s="101"/>
      <c r="G298" s="101"/>
      <c r="H298" s="101"/>
      <c r="I298" s="101"/>
    </row>
    <row r="299" spans="1:9" ht="18" x14ac:dyDescent="0.25">
      <c r="A299" s="102" t="s">
        <v>118</v>
      </c>
      <c r="B299" s="102"/>
      <c r="C299" s="102"/>
      <c r="D299" s="102"/>
      <c r="E299" s="102"/>
      <c r="F299" s="102"/>
      <c r="G299" s="102"/>
      <c r="H299" s="102"/>
      <c r="I299" s="102"/>
    </row>
    <row r="300" spans="1:9" ht="16.5" thickBot="1" x14ac:dyDescent="0.3">
      <c r="C300" s="103" t="s">
        <v>113</v>
      </c>
      <c r="D300" s="103"/>
      <c r="E300" s="103"/>
      <c r="F300" s="103"/>
      <c r="G300" s="103"/>
    </row>
    <row r="301" spans="1:9" ht="15.75" thickTop="1" x14ac:dyDescent="0.25">
      <c r="C301" s="104" t="s">
        <v>103</v>
      </c>
      <c r="D301" s="105"/>
      <c r="E301" s="48" t="s">
        <v>104</v>
      </c>
      <c r="F301" s="48" t="s">
        <v>105</v>
      </c>
      <c r="G301" s="49" t="s">
        <v>2</v>
      </c>
      <c r="H301" s="50"/>
      <c r="I301" s="50"/>
    </row>
    <row r="302" spans="1:9" ht="15.75" x14ac:dyDescent="0.25">
      <c r="C302" s="99" t="s">
        <v>106</v>
      </c>
      <c r="D302" s="100"/>
      <c r="E302" s="51">
        <f t="shared" ref="E302:E318" si="20">G302*0.4961</f>
        <v>210.34639999999999</v>
      </c>
      <c r="F302" s="52">
        <f t="shared" ref="F302:F318" si="21">G302*0.5039</f>
        <v>213.65360000000001</v>
      </c>
      <c r="G302" s="53">
        <v>424</v>
      </c>
      <c r="H302" s="54"/>
      <c r="I302" s="54"/>
    </row>
    <row r="303" spans="1:9" ht="15.75" x14ac:dyDescent="0.25">
      <c r="C303" s="99" t="s">
        <v>107</v>
      </c>
      <c r="D303" s="100"/>
      <c r="E303" s="51">
        <f t="shared" si="20"/>
        <v>225.72549999999998</v>
      </c>
      <c r="F303" s="52">
        <f t="shared" si="21"/>
        <v>229.27450000000002</v>
      </c>
      <c r="G303" s="53">
        <v>455</v>
      </c>
      <c r="H303" s="54"/>
      <c r="I303" s="54"/>
    </row>
    <row r="304" spans="1:9" ht="15.75" x14ac:dyDescent="0.25">
      <c r="C304" s="99" t="s">
        <v>40</v>
      </c>
      <c r="D304" s="100"/>
      <c r="E304" s="51">
        <f t="shared" si="20"/>
        <v>216.79569999999998</v>
      </c>
      <c r="F304" s="52">
        <f t="shared" si="21"/>
        <v>220.20430000000002</v>
      </c>
      <c r="G304" s="53">
        <v>437</v>
      </c>
      <c r="H304" s="54"/>
      <c r="I304" s="54"/>
    </row>
    <row r="305" spans="3:9" ht="15.75" x14ac:dyDescent="0.25">
      <c r="C305" s="99" t="s">
        <v>41</v>
      </c>
      <c r="D305" s="100"/>
      <c r="E305" s="51">
        <f t="shared" si="20"/>
        <v>198.44</v>
      </c>
      <c r="F305" s="52">
        <f t="shared" si="21"/>
        <v>201.56</v>
      </c>
      <c r="G305" s="53">
        <v>400</v>
      </c>
      <c r="H305" s="54"/>
      <c r="I305" s="54"/>
    </row>
    <row r="306" spans="3:9" ht="15.75" x14ac:dyDescent="0.25">
      <c r="C306" s="99" t="s">
        <v>23</v>
      </c>
      <c r="D306" s="100"/>
      <c r="E306" s="51">
        <f t="shared" si="20"/>
        <v>239.12019999999998</v>
      </c>
      <c r="F306" s="52">
        <f t="shared" si="21"/>
        <v>242.87980000000002</v>
      </c>
      <c r="G306" s="53">
        <v>482</v>
      </c>
      <c r="H306" s="54"/>
    </row>
    <row r="307" spans="3:9" ht="15.75" x14ac:dyDescent="0.25">
      <c r="C307" s="99" t="s">
        <v>24</v>
      </c>
      <c r="D307" s="100"/>
      <c r="E307" s="51">
        <f t="shared" si="20"/>
        <v>173.13890000000001</v>
      </c>
      <c r="F307" s="52">
        <f t="shared" si="21"/>
        <v>175.86109999999999</v>
      </c>
      <c r="G307" s="53">
        <v>349</v>
      </c>
      <c r="H307" s="54"/>
    </row>
    <row r="308" spans="3:9" ht="15.75" x14ac:dyDescent="0.25">
      <c r="C308" s="99" t="s">
        <v>25</v>
      </c>
      <c r="D308" s="100"/>
      <c r="E308" s="51">
        <f t="shared" si="20"/>
        <v>133.947</v>
      </c>
      <c r="F308" s="52">
        <f t="shared" si="21"/>
        <v>136.053</v>
      </c>
      <c r="G308" s="53">
        <v>270</v>
      </c>
      <c r="H308" s="54"/>
    </row>
    <row r="309" spans="3:9" ht="15.75" x14ac:dyDescent="0.25">
      <c r="C309" s="99" t="s">
        <v>26</v>
      </c>
      <c r="D309" s="100"/>
      <c r="E309" s="51">
        <f t="shared" si="20"/>
        <v>124.52109999999999</v>
      </c>
      <c r="F309" s="52">
        <f t="shared" si="21"/>
        <v>126.47890000000001</v>
      </c>
      <c r="G309" s="53">
        <v>251</v>
      </c>
      <c r="H309" s="54"/>
    </row>
    <row r="310" spans="3:9" ht="15.75" x14ac:dyDescent="0.25">
      <c r="C310" s="99" t="s">
        <v>27</v>
      </c>
      <c r="D310" s="100"/>
      <c r="E310" s="51">
        <f t="shared" si="20"/>
        <v>108.1498</v>
      </c>
      <c r="F310" s="52">
        <f t="shared" si="21"/>
        <v>109.8502</v>
      </c>
      <c r="G310" s="53">
        <v>218</v>
      </c>
      <c r="H310" s="54"/>
    </row>
    <row r="311" spans="3:9" ht="15.75" x14ac:dyDescent="0.25">
      <c r="C311" s="99" t="s">
        <v>28</v>
      </c>
      <c r="D311" s="100"/>
      <c r="E311" s="51">
        <f t="shared" si="20"/>
        <v>103.6849</v>
      </c>
      <c r="F311" s="52">
        <f t="shared" si="21"/>
        <v>105.3151</v>
      </c>
      <c r="G311" s="53">
        <v>209</v>
      </c>
      <c r="H311" s="54"/>
    </row>
    <row r="312" spans="3:9" ht="15.75" x14ac:dyDescent="0.25">
      <c r="C312" s="99" t="s">
        <v>29</v>
      </c>
      <c r="D312" s="100"/>
      <c r="E312" s="51">
        <f t="shared" si="20"/>
        <v>79.376000000000005</v>
      </c>
      <c r="F312" s="52">
        <f t="shared" si="21"/>
        <v>80.623999999999995</v>
      </c>
      <c r="G312" s="53">
        <v>160</v>
      </c>
      <c r="H312" s="54"/>
      <c r="I312" s="54"/>
    </row>
    <row r="313" spans="3:9" ht="15.75" x14ac:dyDescent="0.25">
      <c r="C313" s="99" t="s">
        <v>30</v>
      </c>
      <c r="D313" s="100"/>
      <c r="E313" s="51">
        <f t="shared" si="20"/>
        <v>87.313599999999994</v>
      </c>
      <c r="F313" s="52">
        <f t="shared" si="21"/>
        <v>88.686400000000006</v>
      </c>
      <c r="G313" s="53">
        <v>176</v>
      </c>
      <c r="H313" s="54"/>
      <c r="I313" s="54"/>
    </row>
    <row r="314" spans="3:9" ht="15.75" x14ac:dyDescent="0.25">
      <c r="C314" s="99" t="s">
        <v>31</v>
      </c>
      <c r="D314" s="100"/>
      <c r="E314" s="51">
        <f t="shared" si="20"/>
        <v>65.981300000000005</v>
      </c>
      <c r="F314" s="52">
        <f t="shared" si="21"/>
        <v>67.018699999999995</v>
      </c>
      <c r="G314" s="53">
        <v>133</v>
      </c>
      <c r="H314" s="54"/>
      <c r="I314" s="54"/>
    </row>
    <row r="315" spans="3:9" ht="15.75" x14ac:dyDescent="0.25">
      <c r="C315" s="99" t="s">
        <v>32</v>
      </c>
      <c r="D315" s="100"/>
      <c r="E315" s="51">
        <f t="shared" si="20"/>
        <v>81.856499999999997</v>
      </c>
      <c r="F315" s="52">
        <f t="shared" si="21"/>
        <v>83.143500000000003</v>
      </c>
      <c r="G315" s="53">
        <v>165</v>
      </c>
      <c r="H315" s="54"/>
      <c r="I315" s="54"/>
    </row>
    <row r="316" spans="3:9" ht="15.75" x14ac:dyDescent="0.25">
      <c r="C316" s="99" t="s">
        <v>33</v>
      </c>
      <c r="D316" s="100"/>
      <c r="E316" s="51">
        <f t="shared" si="20"/>
        <v>63.500799999999998</v>
      </c>
      <c r="F316" s="52">
        <f t="shared" si="21"/>
        <v>64.499200000000002</v>
      </c>
      <c r="G316" s="53">
        <v>128</v>
      </c>
      <c r="H316" s="54"/>
      <c r="I316" s="54"/>
    </row>
    <row r="317" spans="3:9" ht="15.75" x14ac:dyDescent="0.25">
      <c r="C317" s="99" t="s">
        <v>34</v>
      </c>
      <c r="D317" s="100"/>
      <c r="E317" s="51">
        <f t="shared" si="20"/>
        <v>34.230899999999998</v>
      </c>
      <c r="F317" s="52">
        <f t="shared" si="21"/>
        <v>34.769100000000002</v>
      </c>
      <c r="G317" s="53">
        <v>69</v>
      </c>
      <c r="H317" s="54"/>
      <c r="I317" s="54"/>
    </row>
    <row r="318" spans="3:9" ht="15.75" x14ac:dyDescent="0.25">
      <c r="C318" s="99" t="s">
        <v>108</v>
      </c>
      <c r="D318" s="100"/>
      <c r="E318" s="51">
        <f t="shared" si="20"/>
        <v>45.641199999999998</v>
      </c>
      <c r="F318" s="52">
        <f t="shared" si="21"/>
        <v>46.358800000000002</v>
      </c>
      <c r="G318" s="53">
        <v>92</v>
      </c>
      <c r="H318" s="54"/>
      <c r="I318" s="54"/>
    </row>
    <row r="319" spans="3:9" ht="16.5" thickBot="1" x14ac:dyDescent="0.3">
      <c r="C319" s="106" t="s">
        <v>2</v>
      </c>
      <c r="D319" s="107"/>
      <c r="E319" s="55">
        <f>SUM(E302:E318)</f>
        <v>2191.7697999999996</v>
      </c>
      <c r="F319" s="55">
        <f>SUM(F302:F318)</f>
        <v>2226.2302000000004</v>
      </c>
      <c r="G319" s="56">
        <f>SUM(G302:G318)</f>
        <v>4418</v>
      </c>
    </row>
    <row r="320" spans="3:9" ht="15.75" thickTop="1" x14ac:dyDescent="0.25">
      <c r="C320" s="108" t="s">
        <v>109</v>
      </c>
      <c r="D320" s="108"/>
      <c r="E320" s="108"/>
      <c r="F320" s="108"/>
      <c r="G320" s="108"/>
      <c r="H320" s="40"/>
    </row>
    <row r="321" spans="2:9" x14ac:dyDescent="0.25">
      <c r="C321" s="40"/>
      <c r="D321" s="40"/>
      <c r="E321" s="50"/>
      <c r="F321" s="40"/>
      <c r="G321" s="57"/>
      <c r="H321" s="40"/>
      <c r="I321" s="40"/>
    </row>
    <row r="322" spans="2:9" ht="18" x14ac:dyDescent="0.25">
      <c r="B322" s="109" t="s">
        <v>119</v>
      </c>
      <c r="C322" s="109"/>
      <c r="D322" s="109"/>
      <c r="E322" s="109"/>
      <c r="F322" s="109"/>
      <c r="G322" s="109"/>
      <c r="H322" s="109"/>
      <c r="I322" s="40"/>
    </row>
    <row r="323" spans="2:9" ht="16.5" thickBot="1" x14ac:dyDescent="0.3">
      <c r="C323" s="103" t="str">
        <f>+C300</f>
        <v>DISTRITO DE CONDURIRI</v>
      </c>
      <c r="D323" s="103"/>
      <c r="E323" s="103"/>
      <c r="F323" s="103"/>
      <c r="G323" s="103"/>
    </row>
    <row r="324" spans="2:9" ht="15.75" thickTop="1" x14ac:dyDescent="0.25">
      <c r="E324" s="58"/>
      <c r="F324" s="58"/>
    </row>
    <row r="325" spans="2:9" x14ac:dyDescent="0.25">
      <c r="E325" s="59" t="s">
        <v>103</v>
      </c>
      <c r="F325" s="58"/>
    </row>
    <row r="326" spans="2:9" x14ac:dyDescent="0.25">
      <c r="E326" s="59" t="s">
        <v>108</v>
      </c>
      <c r="F326" s="58"/>
    </row>
    <row r="327" spans="2:9" x14ac:dyDescent="0.25">
      <c r="E327" s="59" t="s">
        <v>34</v>
      </c>
      <c r="F327" s="58"/>
    </row>
    <row r="328" spans="2:9" x14ac:dyDescent="0.25">
      <c r="E328" s="59" t="s">
        <v>33</v>
      </c>
      <c r="F328" s="58"/>
    </row>
    <row r="329" spans="2:9" x14ac:dyDescent="0.25">
      <c r="E329" s="59" t="s">
        <v>32</v>
      </c>
      <c r="F329" s="58"/>
    </row>
    <row r="330" spans="2:9" x14ac:dyDescent="0.25">
      <c r="E330" s="59" t="s">
        <v>31</v>
      </c>
      <c r="F330" s="58"/>
    </row>
    <row r="331" spans="2:9" x14ac:dyDescent="0.25">
      <c r="E331" s="59" t="s">
        <v>30</v>
      </c>
      <c r="F331" s="58"/>
    </row>
    <row r="332" spans="2:9" x14ac:dyDescent="0.25">
      <c r="E332" s="59" t="s">
        <v>29</v>
      </c>
      <c r="F332" s="58"/>
    </row>
    <row r="333" spans="2:9" x14ac:dyDescent="0.25">
      <c r="E333" s="59" t="s">
        <v>28</v>
      </c>
      <c r="F333" s="58"/>
    </row>
    <row r="334" spans="2:9" x14ac:dyDescent="0.25">
      <c r="E334" s="59" t="s">
        <v>27</v>
      </c>
      <c r="F334" s="58"/>
    </row>
    <row r="335" spans="2:9" x14ac:dyDescent="0.25">
      <c r="E335" s="59" t="s">
        <v>26</v>
      </c>
      <c r="F335" s="58"/>
    </row>
    <row r="336" spans="2:9" x14ac:dyDescent="0.25">
      <c r="E336" s="59" t="s">
        <v>25</v>
      </c>
      <c r="F336" s="58"/>
    </row>
    <row r="337" spans="1:9" x14ac:dyDescent="0.25">
      <c r="E337" s="59" t="s">
        <v>24</v>
      </c>
      <c r="F337" s="58"/>
    </row>
    <row r="338" spans="1:9" x14ac:dyDescent="0.25">
      <c r="E338" s="59" t="s">
        <v>23</v>
      </c>
      <c r="F338" s="58"/>
    </row>
    <row r="339" spans="1:9" x14ac:dyDescent="0.25">
      <c r="E339" s="59" t="s">
        <v>41</v>
      </c>
      <c r="F339" s="58"/>
    </row>
    <row r="340" spans="1:9" x14ac:dyDescent="0.25">
      <c r="E340" s="59" t="s">
        <v>40</v>
      </c>
      <c r="F340" s="58"/>
    </row>
    <row r="341" spans="1:9" x14ac:dyDescent="0.25">
      <c r="E341" s="59" t="s">
        <v>107</v>
      </c>
      <c r="F341" s="58"/>
    </row>
    <row r="342" spans="1:9" x14ac:dyDescent="0.25">
      <c r="E342" s="59" t="s">
        <v>106</v>
      </c>
      <c r="F342" s="58"/>
    </row>
    <row r="343" spans="1:9" x14ac:dyDescent="0.25">
      <c r="E343" s="60"/>
      <c r="F343" s="59"/>
    </row>
    <row r="344" spans="1:9" x14ac:dyDescent="0.25">
      <c r="E344" s="60"/>
      <c r="F344" s="61"/>
    </row>
    <row r="345" spans="1:9" ht="15.75" customHeight="1" x14ac:dyDescent="0.25">
      <c r="A345" s="62" t="s">
        <v>110</v>
      </c>
      <c r="E345" s="60"/>
      <c r="F345" s="63"/>
    </row>
    <row r="346" spans="1:9" ht="0.75" customHeight="1" x14ac:dyDescent="0.25">
      <c r="A346" s="64"/>
      <c r="B346" s="64"/>
      <c r="C346" s="64"/>
      <c r="D346" s="65" t="s">
        <v>103</v>
      </c>
      <c r="E346" s="66" t="s">
        <v>104</v>
      </c>
      <c r="F346" s="66" t="s">
        <v>105</v>
      </c>
      <c r="G346" s="66" t="s">
        <v>2</v>
      </c>
      <c r="H346" s="67"/>
      <c r="I346" s="64"/>
    </row>
    <row r="347" spans="1:9" ht="0.75" customHeight="1" x14ac:dyDescent="0.25">
      <c r="A347" s="64"/>
      <c r="B347" s="64"/>
      <c r="C347" s="64"/>
      <c r="D347" s="68" t="s">
        <v>106</v>
      </c>
      <c r="E347" s="69">
        <f t="shared" ref="E347:E363" si="22">-G347*0.4961</f>
        <v>-210.34639999999999</v>
      </c>
      <c r="F347" s="70">
        <f t="shared" ref="F347:F363" si="23">G347*0.5039</f>
        <v>213.65360000000001</v>
      </c>
      <c r="G347" s="53">
        <f t="shared" ref="G347:G363" si="24">+G302</f>
        <v>424</v>
      </c>
      <c r="H347" s="71"/>
      <c r="I347" s="64"/>
    </row>
    <row r="348" spans="1:9" ht="0.75" customHeight="1" x14ac:dyDescent="0.25">
      <c r="A348" s="64"/>
      <c r="B348" s="64"/>
      <c r="C348" s="64"/>
      <c r="D348" s="68" t="s">
        <v>107</v>
      </c>
      <c r="E348" s="69">
        <f t="shared" si="22"/>
        <v>-225.72549999999998</v>
      </c>
      <c r="F348" s="70">
        <f t="shared" si="23"/>
        <v>229.27450000000002</v>
      </c>
      <c r="G348" s="53">
        <f t="shared" si="24"/>
        <v>455</v>
      </c>
      <c r="H348" s="71"/>
      <c r="I348" s="64"/>
    </row>
    <row r="349" spans="1:9" ht="0.75" customHeight="1" x14ac:dyDescent="0.25">
      <c r="A349" s="64"/>
      <c r="B349" s="64"/>
      <c r="C349" s="64"/>
      <c r="D349" s="68" t="s">
        <v>40</v>
      </c>
      <c r="E349" s="69">
        <f t="shared" si="22"/>
        <v>-216.79569999999998</v>
      </c>
      <c r="F349" s="70">
        <f t="shared" si="23"/>
        <v>220.20430000000002</v>
      </c>
      <c r="G349" s="53">
        <f t="shared" si="24"/>
        <v>437</v>
      </c>
      <c r="H349" s="71"/>
      <c r="I349" s="64"/>
    </row>
    <row r="350" spans="1:9" ht="0.75" customHeight="1" x14ac:dyDescent="0.25">
      <c r="A350" s="64"/>
      <c r="B350" s="64"/>
      <c r="C350" s="64"/>
      <c r="D350" s="68" t="s">
        <v>41</v>
      </c>
      <c r="E350" s="69">
        <f t="shared" si="22"/>
        <v>-198.44</v>
      </c>
      <c r="F350" s="70">
        <f t="shared" si="23"/>
        <v>201.56</v>
      </c>
      <c r="G350" s="53">
        <f t="shared" si="24"/>
        <v>400</v>
      </c>
      <c r="H350" s="71"/>
      <c r="I350" s="64"/>
    </row>
    <row r="351" spans="1:9" ht="0.75" customHeight="1" x14ac:dyDescent="0.25">
      <c r="A351" s="64"/>
      <c r="B351" s="64"/>
      <c r="C351" s="64"/>
      <c r="D351" s="68" t="s">
        <v>23</v>
      </c>
      <c r="E351" s="69">
        <f t="shared" si="22"/>
        <v>-239.12019999999998</v>
      </c>
      <c r="F351" s="70">
        <f t="shared" si="23"/>
        <v>242.87980000000002</v>
      </c>
      <c r="G351" s="53">
        <f t="shared" si="24"/>
        <v>482</v>
      </c>
      <c r="H351" s="71"/>
      <c r="I351" s="64"/>
    </row>
    <row r="352" spans="1:9" ht="0.75" customHeight="1" x14ac:dyDescent="0.25">
      <c r="A352" s="64"/>
      <c r="B352" s="64"/>
      <c r="C352" s="64"/>
      <c r="D352" s="68" t="s">
        <v>24</v>
      </c>
      <c r="E352" s="69">
        <f t="shared" si="22"/>
        <v>-173.13890000000001</v>
      </c>
      <c r="F352" s="70">
        <f t="shared" si="23"/>
        <v>175.86109999999999</v>
      </c>
      <c r="G352" s="53">
        <f t="shared" si="24"/>
        <v>349</v>
      </c>
      <c r="H352" s="71"/>
      <c r="I352" s="64"/>
    </row>
    <row r="353" spans="1:9" ht="0.75" customHeight="1" x14ac:dyDescent="0.25">
      <c r="A353" s="64"/>
      <c r="B353" s="64"/>
      <c r="C353" s="64"/>
      <c r="D353" s="68" t="s">
        <v>25</v>
      </c>
      <c r="E353" s="69">
        <f t="shared" si="22"/>
        <v>-133.947</v>
      </c>
      <c r="F353" s="70">
        <f t="shared" si="23"/>
        <v>136.053</v>
      </c>
      <c r="G353" s="53">
        <f t="shared" si="24"/>
        <v>270</v>
      </c>
      <c r="H353" s="71"/>
      <c r="I353" s="64"/>
    </row>
    <row r="354" spans="1:9" ht="0.75" customHeight="1" x14ac:dyDescent="0.25">
      <c r="A354" s="64"/>
      <c r="B354" s="64"/>
      <c r="C354" s="64"/>
      <c r="D354" s="68" t="s">
        <v>26</v>
      </c>
      <c r="E354" s="69">
        <f t="shared" si="22"/>
        <v>-124.52109999999999</v>
      </c>
      <c r="F354" s="70">
        <f t="shared" si="23"/>
        <v>126.47890000000001</v>
      </c>
      <c r="G354" s="53">
        <f t="shared" si="24"/>
        <v>251</v>
      </c>
      <c r="H354" s="71"/>
      <c r="I354" s="64"/>
    </row>
    <row r="355" spans="1:9" ht="0.75" customHeight="1" x14ac:dyDescent="0.25">
      <c r="A355" s="64"/>
      <c r="B355" s="64"/>
      <c r="C355" s="64"/>
      <c r="D355" s="68" t="s">
        <v>27</v>
      </c>
      <c r="E355" s="69">
        <f t="shared" si="22"/>
        <v>-108.1498</v>
      </c>
      <c r="F355" s="70">
        <f t="shared" si="23"/>
        <v>109.8502</v>
      </c>
      <c r="G355" s="53">
        <f t="shared" si="24"/>
        <v>218</v>
      </c>
      <c r="H355" s="71"/>
      <c r="I355" s="64"/>
    </row>
    <row r="356" spans="1:9" ht="0.75" customHeight="1" x14ac:dyDescent="0.25">
      <c r="A356" s="64"/>
      <c r="B356" s="64"/>
      <c r="C356" s="64"/>
      <c r="D356" s="68" t="s">
        <v>28</v>
      </c>
      <c r="E356" s="69">
        <f t="shared" si="22"/>
        <v>-103.6849</v>
      </c>
      <c r="F356" s="70">
        <f t="shared" si="23"/>
        <v>105.3151</v>
      </c>
      <c r="G356" s="53">
        <f t="shared" si="24"/>
        <v>209</v>
      </c>
      <c r="H356" s="71"/>
      <c r="I356" s="64"/>
    </row>
    <row r="357" spans="1:9" ht="0.75" customHeight="1" x14ac:dyDescent="0.25">
      <c r="A357" s="64"/>
      <c r="B357" s="64"/>
      <c r="C357" s="64"/>
      <c r="D357" s="68" t="s">
        <v>29</v>
      </c>
      <c r="E357" s="69">
        <f t="shared" si="22"/>
        <v>-79.376000000000005</v>
      </c>
      <c r="F357" s="70">
        <f t="shared" si="23"/>
        <v>80.623999999999995</v>
      </c>
      <c r="G357" s="53">
        <f t="shared" si="24"/>
        <v>160</v>
      </c>
      <c r="H357" s="71"/>
      <c r="I357" s="64"/>
    </row>
    <row r="358" spans="1:9" ht="0.75" customHeight="1" x14ac:dyDescent="0.25">
      <c r="A358" s="64"/>
      <c r="B358" s="64"/>
      <c r="C358" s="64"/>
      <c r="D358" s="68" t="s">
        <v>30</v>
      </c>
      <c r="E358" s="69">
        <f t="shared" si="22"/>
        <v>-87.313599999999994</v>
      </c>
      <c r="F358" s="70">
        <f t="shared" si="23"/>
        <v>88.686400000000006</v>
      </c>
      <c r="G358" s="53">
        <f t="shared" si="24"/>
        <v>176</v>
      </c>
      <c r="H358" s="71"/>
      <c r="I358" s="64"/>
    </row>
    <row r="359" spans="1:9" ht="0.75" customHeight="1" x14ac:dyDescent="0.25">
      <c r="A359" s="64"/>
      <c r="B359" s="64"/>
      <c r="C359" s="64"/>
      <c r="D359" s="68" t="s">
        <v>31</v>
      </c>
      <c r="E359" s="69">
        <f t="shared" si="22"/>
        <v>-65.981300000000005</v>
      </c>
      <c r="F359" s="70">
        <f t="shared" si="23"/>
        <v>67.018699999999995</v>
      </c>
      <c r="G359" s="53">
        <f t="shared" si="24"/>
        <v>133</v>
      </c>
      <c r="H359" s="71"/>
      <c r="I359" s="64"/>
    </row>
    <row r="360" spans="1:9" ht="0.75" customHeight="1" x14ac:dyDescent="0.25">
      <c r="A360" s="64"/>
      <c r="B360" s="64"/>
      <c r="C360" s="64"/>
      <c r="D360" s="68" t="s">
        <v>32</v>
      </c>
      <c r="E360" s="69">
        <f t="shared" si="22"/>
        <v>-81.856499999999997</v>
      </c>
      <c r="F360" s="70">
        <f t="shared" si="23"/>
        <v>83.143500000000003</v>
      </c>
      <c r="G360" s="53">
        <f t="shared" si="24"/>
        <v>165</v>
      </c>
      <c r="H360" s="71"/>
      <c r="I360" s="64"/>
    </row>
    <row r="361" spans="1:9" ht="0.75" customHeight="1" x14ac:dyDescent="0.25">
      <c r="A361" s="64"/>
      <c r="B361" s="64"/>
      <c r="C361" s="64"/>
      <c r="D361" s="68" t="s">
        <v>33</v>
      </c>
      <c r="E361" s="69">
        <f t="shared" si="22"/>
        <v>-63.500799999999998</v>
      </c>
      <c r="F361" s="70">
        <f t="shared" si="23"/>
        <v>64.499200000000002</v>
      </c>
      <c r="G361" s="53">
        <f t="shared" si="24"/>
        <v>128</v>
      </c>
      <c r="H361" s="71"/>
      <c r="I361" s="64"/>
    </row>
    <row r="362" spans="1:9" ht="0.75" customHeight="1" x14ac:dyDescent="0.25">
      <c r="A362" s="64"/>
      <c r="B362" s="64"/>
      <c r="C362" s="64"/>
      <c r="D362" s="68" t="s">
        <v>34</v>
      </c>
      <c r="E362" s="69">
        <f t="shared" si="22"/>
        <v>-34.230899999999998</v>
      </c>
      <c r="F362" s="70">
        <f t="shared" si="23"/>
        <v>34.769100000000002</v>
      </c>
      <c r="G362" s="53">
        <f t="shared" si="24"/>
        <v>69</v>
      </c>
      <c r="H362" s="71"/>
      <c r="I362" s="64"/>
    </row>
    <row r="363" spans="1:9" ht="0.75" customHeight="1" x14ac:dyDescent="0.25">
      <c r="A363" s="64"/>
      <c r="B363" s="64"/>
      <c r="C363" s="64"/>
      <c r="D363" s="68" t="s">
        <v>108</v>
      </c>
      <c r="E363" s="69">
        <f t="shared" si="22"/>
        <v>-45.641199999999998</v>
      </c>
      <c r="F363" s="70">
        <f t="shared" si="23"/>
        <v>46.358800000000002</v>
      </c>
      <c r="G363" s="53">
        <f t="shared" si="24"/>
        <v>92</v>
      </c>
      <c r="H363" s="71"/>
      <c r="I363" s="64"/>
    </row>
    <row r="364" spans="1:9" ht="0.75" customHeight="1" x14ac:dyDescent="0.25">
      <c r="A364" s="64"/>
      <c r="B364" s="64"/>
      <c r="C364" s="64"/>
      <c r="D364" s="68" t="s">
        <v>2</v>
      </c>
      <c r="E364" s="72">
        <f>SUM(E347:E363)</f>
        <v>-2191.7697999999996</v>
      </c>
      <c r="F364" s="72">
        <f>SUM(F347:F363)</f>
        <v>2226.2302000000004</v>
      </c>
      <c r="G364" s="73">
        <f>SUM(G347:G363)</f>
        <v>4418</v>
      </c>
      <c r="H364" s="64"/>
      <c r="I364" s="64"/>
    </row>
    <row r="365" spans="1:9" ht="15.75" customHeight="1" x14ac:dyDescent="0.25">
      <c r="A365" s="110" t="s">
        <v>109</v>
      </c>
      <c r="B365" s="110"/>
      <c r="C365" s="110"/>
      <c r="D365" s="110"/>
      <c r="E365" s="110"/>
      <c r="F365" s="110"/>
      <c r="G365" s="110"/>
      <c r="H365" s="110"/>
      <c r="I365" s="110"/>
    </row>
    <row r="366" spans="1:9" ht="15.75" customHeight="1" x14ac:dyDescent="0.25">
      <c r="D366" s="74"/>
      <c r="E366" s="60"/>
      <c r="F366" s="58"/>
    </row>
    <row r="367" spans="1:9" x14ac:dyDescent="0.25">
      <c r="D367" s="74"/>
      <c r="E367" s="60"/>
      <c r="F367" s="58"/>
    </row>
    <row r="368" spans="1:9" x14ac:dyDescent="0.25">
      <c r="D368" s="74"/>
      <c r="E368" s="60"/>
      <c r="F368" s="58"/>
    </row>
    <row r="369" spans="1:9" x14ac:dyDescent="0.25">
      <c r="D369" s="74"/>
      <c r="E369" s="60"/>
      <c r="F369" s="58"/>
    </row>
    <row r="373" spans="1:9" ht="20.25" x14ac:dyDescent="0.3">
      <c r="A373" s="101" t="s">
        <v>97</v>
      </c>
      <c r="B373" s="101"/>
      <c r="C373" s="101"/>
      <c r="D373" s="101"/>
      <c r="E373" s="101"/>
      <c r="F373" s="101"/>
      <c r="G373" s="101"/>
      <c r="H373" s="101"/>
      <c r="I373" s="101"/>
    </row>
    <row r="374" spans="1:9" ht="18" x14ac:dyDescent="0.25">
      <c r="A374" s="102" t="s">
        <v>118</v>
      </c>
      <c r="B374" s="102"/>
      <c r="C374" s="102"/>
      <c r="D374" s="102"/>
      <c r="E374" s="102"/>
      <c r="F374" s="102"/>
      <c r="G374" s="102"/>
      <c r="H374" s="102"/>
      <c r="I374" s="102"/>
    </row>
    <row r="375" spans="1:9" ht="16.5" thickBot="1" x14ac:dyDescent="0.3">
      <c r="C375" s="103" t="s">
        <v>90</v>
      </c>
      <c r="D375" s="103"/>
      <c r="E375" s="103"/>
      <c r="F375" s="103"/>
      <c r="G375" s="103"/>
    </row>
    <row r="376" spans="1:9" ht="15.75" thickTop="1" x14ac:dyDescent="0.25">
      <c r="C376" s="104" t="s">
        <v>103</v>
      </c>
      <c r="D376" s="105"/>
      <c r="E376" s="48" t="s">
        <v>104</v>
      </c>
      <c r="F376" s="48" t="s">
        <v>105</v>
      </c>
      <c r="G376" s="49" t="s">
        <v>2</v>
      </c>
      <c r="H376" s="50"/>
      <c r="I376" s="50"/>
    </row>
    <row r="377" spans="1:9" ht="15.75" x14ac:dyDescent="0.25">
      <c r="C377" s="99" t="s">
        <v>106</v>
      </c>
      <c r="D377" s="100"/>
      <c r="E377" s="51">
        <f t="shared" ref="E377:E393" si="25">G377*0.4961</f>
        <v>103.6849</v>
      </c>
      <c r="F377" s="52">
        <f t="shared" ref="F377:F393" si="26">G377*0.5039</f>
        <v>105.3151</v>
      </c>
      <c r="G377" s="53">
        <v>209</v>
      </c>
      <c r="H377" s="54"/>
      <c r="I377" s="54"/>
    </row>
    <row r="378" spans="1:9" ht="15.75" x14ac:dyDescent="0.25">
      <c r="C378" s="99" t="s">
        <v>107</v>
      </c>
      <c r="D378" s="100"/>
      <c r="E378" s="51">
        <f t="shared" si="25"/>
        <v>88.801900000000003</v>
      </c>
      <c r="F378" s="52">
        <f t="shared" si="26"/>
        <v>90.198099999999997</v>
      </c>
      <c r="G378" s="53">
        <v>179</v>
      </c>
      <c r="H378" s="54"/>
      <c r="I378" s="54"/>
    </row>
    <row r="379" spans="1:9" ht="15.75" x14ac:dyDescent="0.25">
      <c r="C379" s="99" t="s">
        <v>40</v>
      </c>
      <c r="D379" s="100"/>
      <c r="E379" s="51">
        <f t="shared" si="25"/>
        <v>81.360399999999998</v>
      </c>
      <c r="F379" s="52">
        <f t="shared" si="26"/>
        <v>82.639600000000002</v>
      </c>
      <c r="G379" s="53">
        <v>164</v>
      </c>
      <c r="H379" s="54"/>
      <c r="I379" s="54"/>
    </row>
    <row r="380" spans="1:9" ht="15.75" x14ac:dyDescent="0.25">
      <c r="C380" s="99" t="s">
        <v>41</v>
      </c>
      <c r="D380" s="100"/>
      <c r="E380" s="51">
        <f t="shared" si="25"/>
        <v>120.5523</v>
      </c>
      <c r="F380" s="52">
        <f t="shared" si="26"/>
        <v>122.4477</v>
      </c>
      <c r="G380" s="53">
        <v>243</v>
      </c>
      <c r="H380" s="54"/>
      <c r="I380" s="54"/>
    </row>
    <row r="381" spans="1:9" ht="15.75" x14ac:dyDescent="0.25">
      <c r="C381" s="99" t="s">
        <v>23</v>
      </c>
      <c r="D381" s="100"/>
      <c r="E381" s="51">
        <f t="shared" si="25"/>
        <v>120.5523</v>
      </c>
      <c r="F381" s="52">
        <f t="shared" si="26"/>
        <v>122.4477</v>
      </c>
      <c r="G381" s="53">
        <v>243</v>
      </c>
      <c r="H381" s="54"/>
    </row>
    <row r="382" spans="1:9" ht="15.75" x14ac:dyDescent="0.25">
      <c r="C382" s="99" t="s">
        <v>24</v>
      </c>
      <c r="D382" s="100"/>
      <c r="E382" s="51">
        <f t="shared" si="25"/>
        <v>101.70049999999999</v>
      </c>
      <c r="F382" s="52">
        <f t="shared" si="26"/>
        <v>103.29950000000001</v>
      </c>
      <c r="G382" s="53">
        <v>205</v>
      </c>
      <c r="H382" s="54"/>
    </row>
    <row r="383" spans="1:9" ht="15.75" x14ac:dyDescent="0.25">
      <c r="C383" s="99" t="s">
        <v>25</v>
      </c>
      <c r="D383" s="100"/>
      <c r="E383" s="51">
        <f t="shared" si="25"/>
        <v>84.833100000000002</v>
      </c>
      <c r="F383" s="52">
        <f t="shared" si="26"/>
        <v>86.166899999999998</v>
      </c>
      <c r="G383" s="53">
        <v>171</v>
      </c>
      <c r="H383" s="54"/>
    </row>
    <row r="384" spans="1:9" ht="15.75" x14ac:dyDescent="0.25">
      <c r="C384" s="99" t="s">
        <v>26</v>
      </c>
      <c r="D384" s="100"/>
      <c r="E384" s="51">
        <f t="shared" si="25"/>
        <v>71.9345</v>
      </c>
      <c r="F384" s="52">
        <f t="shared" si="26"/>
        <v>73.0655</v>
      </c>
      <c r="G384" s="53">
        <v>145</v>
      </c>
      <c r="H384" s="54"/>
    </row>
    <row r="385" spans="2:9" ht="15.75" x14ac:dyDescent="0.25">
      <c r="C385" s="99" t="s">
        <v>27</v>
      </c>
      <c r="D385" s="100"/>
      <c r="E385" s="51">
        <f t="shared" si="25"/>
        <v>58.043700000000001</v>
      </c>
      <c r="F385" s="52">
        <f t="shared" si="26"/>
        <v>58.956299999999999</v>
      </c>
      <c r="G385" s="53">
        <v>117</v>
      </c>
      <c r="H385" s="54"/>
    </row>
    <row r="386" spans="2:9" ht="15.75" x14ac:dyDescent="0.25">
      <c r="C386" s="99" t="s">
        <v>28</v>
      </c>
      <c r="D386" s="100"/>
      <c r="E386" s="51">
        <f t="shared" si="25"/>
        <v>44.649000000000001</v>
      </c>
      <c r="F386" s="52">
        <f t="shared" si="26"/>
        <v>45.350999999999999</v>
      </c>
      <c r="G386" s="53">
        <v>90</v>
      </c>
      <c r="H386" s="54"/>
    </row>
    <row r="387" spans="2:9" ht="15.75" x14ac:dyDescent="0.25">
      <c r="C387" s="99" t="s">
        <v>29</v>
      </c>
      <c r="D387" s="100"/>
      <c r="E387" s="51">
        <f t="shared" si="25"/>
        <v>44.649000000000001</v>
      </c>
      <c r="F387" s="52">
        <f t="shared" si="26"/>
        <v>45.350999999999999</v>
      </c>
      <c r="G387" s="53">
        <v>90</v>
      </c>
      <c r="H387" s="54"/>
      <c r="I387" s="54"/>
    </row>
    <row r="388" spans="2:9" ht="15.75" x14ac:dyDescent="0.25">
      <c r="C388" s="99" t="s">
        <v>30</v>
      </c>
      <c r="D388" s="100"/>
      <c r="E388" s="51">
        <f t="shared" si="25"/>
        <v>23.812799999999999</v>
      </c>
      <c r="F388" s="52">
        <f t="shared" si="26"/>
        <v>24.187200000000001</v>
      </c>
      <c r="G388" s="53">
        <v>48</v>
      </c>
      <c r="H388" s="54"/>
      <c r="I388" s="54"/>
    </row>
    <row r="389" spans="2:9" ht="15.75" x14ac:dyDescent="0.25">
      <c r="C389" s="99" t="s">
        <v>31</v>
      </c>
      <c r="D389" s="100"/>
      <c r="E389" s="51">
        <f t="shared" si="25"/>
        <v>24.805</v>
      </c>
      <c r="F389" s="52">
        <f t="shared" si="26"/>
        <v>25.195</v>
      </c>
      <c r="G389" s="53">
        <v>50</v>
      </c>
      <c r="H389" s="54"/>
      <c r="I389" s="54"/>
    </row>
    <row r="390" spans="2:9" ht="15.75" x14ac:dyDescent="0.25">
      <c r="C390" s="99" t="s">
        <v>32</v>
      </c>
      <c r="D390" s="100"/>
      <c r="E390" s="51">
        <f t="shared" si="25"/>
        <v>24.308899999999998</v>
      </c>
      <c r="F390" s="52">
        <f t="shared" si="26"/>
        <v>24.691100000000002</v>
      </c>
      <c r="G390" s="53">
        <v>49</v>
      </c>
      <c r="H390" s="54"/>
      <c r="I390" s="54"/>
    </row>
    <row r="391" spans="2:9" ht="15.75" x14ac:dyDescent="0.25">
      <c r="C391" s="99" t="s">
        <v>33</v>
      </c>
      <c r="D391" s="100"/>
      <c r="E391" s="51">
        <f t="shared" si="25"/>
        <v>15.379099999999999</v>
      </c>
      <c r="F391" s="52">
        <f t="shared" si="26"/>
        <v>15.620900000000001</v>
      </c>
      <c r="G391" s="53">
        <v>31</v>
      </c>
      <c r="H391" s="54"/>
      <c r="I391" s="54"/>
    </row>
    <row r="392" spans="2:9" ht="15.75" x14ac:dyDescent="0.25">
      <c r="C392" s="99" t="s">
        <v>34</v>
      </c>
      <c r="D392" s="100"/>
      <c r="E392" s="51">
        <f t="shared" si="25"/>
        <v>14.386899999999999</v>
      </c>
      <c r="F392" s="52">
        <f t="shared" si="26"/>
        <v>14.613100000000001</v>
      </c>
      <c r="G392" s="53">
        <v>29</v>
      </c>
      <c r="H392" s="54"/>
      <c r="I392" s="54"/>
    </row>
    <row r="393" spans="2:9" ht="15.75" x14ac:dyDescent="0.25">
      <c r="C393" s="99" t="s">
        <v>108</v>
      </c>
      <c r="D393" s="100"/>
      <c r="E393" s="51">
        <f t="shared" si="25"/>
        <v>10.418099999999999</v>
      </c>
      <c r="F393" s="52">
        <f t="shared" si="26"/>
        <v>10.581900000000001</v>
      </c>
      <c r="G393" s="53">
        <v>21</v>
      </c>
      <c r="H393" s="54"/>
      <c r="I393" s="54"/>
    </row>
    <row r="394" spans="2:9" ht="16.5" thickBot="1" x14ac:dyDescent="0.3">
      <c r="C394" s="106" t="s">
        <v>2</v>
      </c>
      <c r="D394" s="107"/>
      <c r="E394" s="55">
        <f>SUM(E377:E393)</f>
        <v>1033.8724</v>
      </c>
      <c r="F394" s="55">
        <f>SUM(F377:F393)</f>
        <v>1050.1275999999998</v>
      </c>
      <c r="G394" s="56">
        <f>SUM(G377:G393)</f>
        <v>2084</v>
      </c>
    </row>
    <row r="395" spans="2:9" ht="15.75" thickTop="1" x14ac:dyDescent="0.25">
      <c r="C395" s="108" t="s">
        <v>109</v>
      </c>
      <c r="D395" s="108"/>
      <c r="E395" s="108"/>
      <c r="F395" s="108"/>
      <c r="G395" s="108"/>
      <c r="H395" s="40"/>
    </row>
    <row r="396" spans="2:9" x14ac:dyDescent="0.25">
      <c r="C396" s="40"/>
      <c r="D396" s="40"/>
      <c r="E396" s="50"/>
      <c r="F396" s="40"/>
      <c r="G396" s="57"/>
      <c r="H396" s="40"/>
      <c r="I396" s="40"/>
    </row>
    <row r="397" spans="2:9" ht="18" x14ac:dyDescent="0.25">
      <c r="B397" s="109" t="s">
        <v>119</v>
      </c>
      <c r="C397" s="109"/>
      <c r="D397" s="109"/>
      <c r="E397" s="109"/>
      <c r="F397" s="109"/>
      <c r="G397" s="109"/>
      <c r="H397" s="109"/>
      <c r="I397" s="40"/>
    </row>
    <row r="398" spans="2:9" ht="16.5" thickBot="1" x14ac:dyDescent="0.3">
      <c r="C398" s="103" t="str">
        <f>+C375</f>
        <v>DISTRITO CAPASO</v>
      </c>
      <c r="D398" s="103"/>
      <c r="E398" s="103"/>
      <c r="F398" s="103"/>
      <c r="G398" s="103"/>
    </row>
    <row r="399" spans="2:9" ht="15.75" thickTop="1" x14ac:dyDescent="0.25">
      <c r="E399" s="58"/>
      <c r="F399" s="58"/>
    </row>
    <row r="400" spans="2:9" x14ac:dyDescent="0.25">
      <c r="E400" s="59" t="s">
        <v>103</v>
      </c>
      <c r="F400" s="58"/>
    </row>
    <row r="401" spans="5:6" x14ac:dyDescent="0.25">
      <c r="E401" s="59" t="s">
        <v>108</v>
      </c>
      <c r="F401" s="58"/>
    </row>
    <row r="402" spans="5:6" x14ac:dyDescent="0.25">
      <c r="E402" s="59" t="s">
        <v>34</v>
      </c>
      <c r="F402" s="58"/>
    </row>
    <row r="403" spans="5:6" x14ac:dyDescent="0.25">
      <c r="E403" s="59" t="s">
        <v>33</v>
      </c>
      <c r="F403" s="58"/>
    </row>
    <row r="404" spans="5:6" x14ac:dyDescent="0.25">
      <c r="E404" s="59" t="s">
        <v>32</v>
      </c>
      <c r="F404" s="58"/>
    </row>
    <row r="405" spans="5:6" x14ac:dyDescent="0.25">
      <c r="E405" s="59" t="s">
        <v>31</v>
      </c>
      <c r="F405" s="58"/>
    </row>
    <row r="406" spans="5:6" x14ac:dyDescent="0.25">
      <c r="E406" s="59" t="s">
        <v>30</v>
      </c>
      <c r="F406" s="58"/>
    </row>
    <row r="407" spans="5:6" x14ac:dyDescent="0.25">
      <c r="E407" s="59" t="s">
        <v>29</v>
      </c>
      <c r="F407" s="58"/>
    </row>
    <row r="408" spans="5:6" x14ac:dyDescent="0.25">
      <c r="E408" s="59" t="s">
        <v>28</v>
      </c>
      <c r="F408" s="58"/>
    </row>
    <row r="409" spans="5:6" x14ac:dyDescent="0.25">
      <c r="E409" s="59" t="s">
        <v>27</v>
      </c>
      <c r="F409" s="58"/>
    </row>
    <row r="410" spans="5:6" x14ac:dyDescent="0.25">
      <c r="E410" s="59" t="s">
        <v>26</v>
      </c>
      <c r="F410" s="58"/>
    </row>
    <row r="411" spans="5:6" x14ac:dyDescent="0.25">
      <c r="E411" s="59" t="s">
        <v>25</v>
      </c>
      <c r="F411" s="58"/>
    </row>
    <row r="412" spans="5:6" x14ac:dyDescent="0.25">
      <c r="E412" s="59" t="s">
        <v>24</v>
      </c>
      <c r="F412" s="58"/>
    </row>
    <row r="413" spans="5:6" x14ac:dyDescent="0.25">
      <c r="E413" s="59" t="s">
        <v>23</v>
      </c>
      <c r="F413" s="58"/>
    </row>
    <row r="414" spans="5:6" x14ac:dyDescent="0.25">
      <c r="E414" s="59" t="s">
        <v>41</v>
      </c>
      <c r="F414" s="58"/>
    </row>
    <row r="415" spans="5:6" x14ac:dyDescent="0.25">
      <c r="E415" s="59" t="s">
        <v>40</v>
      </c>
      <c r="F415" s="58"/>
    </row>
    <row r="416" spans="5:6" x14ac:dyDescent="0.25">
      <c r="E416" s="59" t="s">
        <v>107</v>
      </c>
      <c r="F416" s="58"/>
    </row>
    <row r="417" spans="1:9" x14ac:dyDescent="0.25">
      <c r="E417" s="59" t="s">
        <v>106</v>
      </c>
      <c r="F417" s="58"/>
    </row>
    <row r="418" spans="1:9" x14ac:dyDescent="0.25">
      <c r="E418" s="60"/>
      <c r="F418" s="59"/>
    </row>
    <row r="419" spans="1:9" x14ac:dyDescent="0.25">
      <c r="E419" s="60"/>
      <c r="F419" s="61"/>
    </row>
    <row r="420" spans="1:9" x14ac:dyDescent="0.25">
      <c r="A420" s="62" t="s">
        <v>110</v>
      </c>
      <c r="E420" s="60"/>
      <c r="F420" s="63"/>
    </row>
    <row r="421" spans="1:9" ht="0.75" customHeight="1" x14ac:dyDescent="0.25">
      <c r="A421" s="64"/>
      <c r="B421" s="64"/>
      <c r="C421" s="64"/>
      <c r="D421" s="65" t="s">
        <v>103</v>
      </c>
      <c r="E421" s="66" t="s">
        <v>104</v>
      </c>
      <c r="F421" s="66" t="s">
        <v>105</v>
      </c>
      <c r="G421" s="66" t="s">
        <v>2</v>
      </c>
      <c r="H421" s="67"/>
      <c r="I421" s="64"/>
    </row>
    <row r="422" spans="1:9" ht="0.75" customHeight="1" x14ac:dyDescent="0.25">
      <c r="A422" s="64"/>
      <c r="B422" s="64"/>
      <c r="C422" s="64"/>
      <c r="D422" s="68" t="s">
        <v>106</v>
      </c>
      <c r="E422" s="69">
        <f t="shared" ref="E422:E438" si="27">-G422*0.4961</f>
        <v>-103.6849</v>
      </c>
      <c r="F422" s="70">
        <f t="shared" ref="F422:F438" si="28">G422*0.5039</f>
        <v>105.3151</v>
      </c>
      <c r="G422" s="53">
        <f t="shared" ref="G422:G438" si="29">+G377</f>
        <v>209</v>
      </c>
      <c r="H422" s="71"/>
      <c r="I422" s="64"/>
    </row>
    <row r="423" spans="1:9" ht="0.75" customHeight="1" x14ac:dyDescent="0.25">
      <c r="A423" s="64"/>
      <c r="B423" s="64"/>
      <c r="C423" s="64"/>
      <c r="D423" s="68" t="s">
        <v>107</v>
      </c>
      <c r="E423" s="69">
        <f t="shared" si="27"/>
        <v>-88.801900000000003</v>
      </c>
      <c r="F423" s="70">
        <f t="shared" si="28"/>
        <v>90.198099999999997</v>
      </c>
      <c r="G423" s="53">
        <f t="shared" si="29"/>
        <v>179</v>
      </c>
      <c r="H423" s="71"/>
      <c r="I423" s="64"/>
    </row>
    <row r="424" spans="1:9" ht="0.75" customHeight="1" x14ac:dyDescent="0.25">
      <c r="A424" s="64"/>
      <c r="B424" s="64"/>
      <c r="C424" s="64"/>
      <c r="D424" s="68" t="s">
        <v>40</v>
      </c>
      <c r="E424" s="69">
        <f t="shared" si="27"/>
        <v>-81.360399999999998</v>
      </c>
      <c r="F424" s="70">
        <f t="shared" si="28"/>
        <v>82.639600000000002</v>
      </c>
      <c r="G424" s="53">
        <f t="shared" si="29"/>
        <v>164</v>
      </c>
      <c r="H424" s="71"/>
      <c r="I424" s="64"/>
    </row>
    <row r="425" spans="1:9" ht="0.75" customHeight="1" x14ac:dyDescent="0.25">
      <c r="A425" s="64"/>
      <c r="B425" s="64"/>
      <c r="C425" s="64"/>
      <c r="D425" s="68" t="s">
        <v>41</v>
      </c>
      <c r="E425" s="69">
        <f t="shared" si="27"/>
        <v>-120.5523</v>
      </c>
      <c r="F425" s="70">
        <f t="shared" si="28"/>
        <v>122.4477</v>
      </c>
      <c r="G425" s="53">
        <f t="shared" si="29"/>
        <v>243</v>
      </c>
      <c r="H425" s="71"/>
      <c r="I425" s="64"/>
    </row>
    <row r="426" spans="1:9" ht="0.75" customHeight="1" x14ac:dyDescent="0.25">
      <c r="A426" s="64"/>
      <c r="B426" s="64"/>
      <c r="C426" s="64"/>
      <c r="D426" s="68" t="s">
        <v>23</v>
      </c>
      <c r="E426" s="69">
        <f t="shared" si="27"/>
        <v>-120.5523</v>
      </c>
      <c r="F426" s="70">
        <f t="shared" si="28"/>
        <v>122.4477</v>
      </c>
      <c r="G426" s="53">
        <f t="shared" si="29"/>
        <v>243</v>
      </c>
      <c r="H426" s="71"/>
      <c r="I426" s="64"/>
    </row>
    <row r="427" spans="1:9" ht="0.75" customHeight="1" x14ac:dyDescent="0.25">
      <c r="A427" s="64"/>
      <c r="B427" s="64"/>
      <c r="C427" s="64"/>
      <c r="D427" s="68" t="s">
        <v>24</v>
      </c>
      <c r="E427" s="69">
        <f t="shared" si="27"/>
        <v>-101.70049999999999</v>
      </c>
      <c r="F427" s="70">
        <f t="shared" si="28"/>
        <v>103.29950000000001</v>
      </c>
      <c r="G427" s="53">
        <f t="shared" si="29"/>
        <v>205</v>
      </c>
      <c r="H427" s="71"/>
      <c r="I427" s="64"/>
    </row>
    <row r="428" spans="1:9" ht="0.75" customHeight="1" x14ac:dyDescent="0.25">
      <c r="A428" s="64"/>
      <c r="B428" s="64"/>
      <c r="C428" s="64"/>
      <c r="D428" s="68" t="s">
        <v>25</v>
      </c>
      <c r="E428" s="69">
        <f t="shared" si="27"/>
        <v>-84.833100000000002</v>
      </c>
      <c r="F428" s="70">
        <f t="shared" si="28"/>
        <v>86.166899999999998</v>
      </c>
      <c r="G428" s="53">
        <f t="shared" si="29"/>
        <v>171</v>
      </c>
      <c r="H428" s="71"/>
      <c r="I428" s="64"/>
    </row>
    <row r="429" spans="1:9" ht="0.75" customHeight="1" x14ac:dyDescent="0.25">
      <c r="A429" s="64"/>
      <c r="B429" s="64"/>
      <c r="C429" s="64"/>
      <c r="D429" s="68" t="s">
        <v>26</v>
      </c>
      <c r="E429" s="69">
        <f t="shared" si="27"/>
        <v>-71.9345</v>
      </c>
      <c r="F429" s="70">
        <f t="shared" si="28"/>
        <v>73.0655</v>
      </c>
      <c r="G429" s="53">
        <f t="shared" si="29"/>
        <v>145</v>
      </c>
      <c r="H429" s="71"/>
      <c r="I429" s="64"/>
    </row>
    <row r="430" spans="1:9" ht="0.75" customHeight="1" x14ac:dyDescent="0.25">
      <c r="A430" s="64"/>
      <c r="B430" s="64"/>
      <c r="C430" s="64"/>
      <c r="D430" s="68" t="s">
        <v>27</v>
      </c>
      <c r="E430" s="69">
        <f t="shared" si="27"/>
        <v>-58.043700000000001</v>
      </c>
      <c r="F430" s="70">
        <f t="shared" si="28"/>
        <v>58.956299999999999</v>
      </c>
      <c r="G430" s="53">
        <f t="shared" si="29"/>
        <v>117</v>
      </c>
      <c r="H430" s="71"/>
      <c r="I430" s="64"/>
    </row>
    <row r="431" spans="1:9" ht="0.75" customHeight="1" x14ac:dyDescent="0.25">
      <c r="A431" s="64"/>
      <c r="B431" s="64"/>
      <c r="C431" s="64"/>
      <c r="D431" s="68" t="s">
        <v>28</v>
      </c>
      <c r="E431" s="69">
        <f t="shared" si="27"/>
        <v>-44.649000000000001</v>
      </c>
      <c r="F431" s="70">
        <f t="shared" si="28"/>
        <v>45.350999999999999</v>
      </c>
      <c r="G431" s="53">
        <f t="shared" si="29"/>
        <v>90</v>
      </c>
      <c r="H431" s="71"/>
      <c r="I431" s="64"/>
    </row>
    <row r="432" spans="1:9" ht="0.75" customHeight="1" x14ac:dyDescent="0.25">
      <c r="A432" s="64"/>
      <c r="B432" s="64"/>
      <c r="C432" s="64"/>
      <c r="D432" s="68" t="s">
        <v>29</v>
      </c>
      <c r="E432" s="69">
        <f t="shared" si="27"/>
        <v>-44.649000000000001</v>
      </c>
      <c r="F432" s="70">
        <f t="shared" si="28"/>
        <v>45.350999999999999</v>
      </c>
      <c r="G432" s="53">
        <f t="shared" si="29"/>
        <v>90</v>
      </c>
      <c r="H432" s="71"/>
      <c r="I432" s="64"/>
    </row>
    <row r="433" spans="1:9" ht="0.75" customHeight="1" x14ac:dyDescent="0.25">
      <c r="A433" s="64"/>
      <c r="B433" s="64"/>
      <c r="C433" s="64"/>
      <c r="D433" s="68" t="s">
        <v>30</v>
      </c>
      <c r="E433" s="69">
        <f t="shared" si="27"/>
        <v>-23.812799999999999</v>
      </c>
      <c r="F433" s="70">
        <f t="shared" si="28"/>
        <v>24.187200000000001</v>
      </c>
      <c r="G433" s="53">
        <f t="shared" si="29"/>
        <v>48</v>
      </c>
      <c r="H433" s="71"/>
      <c r="I433" s="64"/>
    </row>
    <row r="434" spans="1:9" ht="0.75" customHeight="1" x14ac:dyDescent="0.25">
      <c r="A434" s="64"/>
      <c r="B434" s="64"/>
      <c r="C434" s="64"/>
      <c r="D434" s="68" t="s">
        <v>31</v>
      </c>
      <c r="E434" s="69">
        <f t="shared" si="27"/>
        <v>-24.805</v>
      </c>
      <c r="F434" s="70">
        <f t="shared" si="28"/>
        <v>25.195</v>
      </c>
      <c r="G434" s="53">
        <f t="shared" si="29"/>
        <v>50</v>
      </c>
      <c r="H434" s="71"/>
      <c r="I434" s="64"/>
    </row>
    <row r="435" spans="1:9" ht="0.75" customHeight="1" x14ac:dyDescent="0.25">
      <c r="A435" s="64"/>
      <c r="B435" s="64"/>
      <c r="C435" s="64"/>
      <c r="D435" s="68" t="s">
        <v>32</v>
      </c>
      <c r="E435" s="69">
        <f t="shared" si="27"/>
        <v>-24.308899999999998</v>
      </c>
      <c r="F435" s="70">
        <f t="shared" si="28"/>
        <v>24.691100000000002</v>
      </c>
      <c r="G435" s="53">
        <f t="shared" si="29"/>
        <v>49</v>
      </c>
      <c r="H435" s="71"/>
      <c r="I435" s="64"/>
    </row>
    <row r="436" spans="1:9" ht="0.75" customHeight="1" x14ac:dyDescent="0.25">
      <c r="A436" s="64"/>
      <c r="B436" s="64"/>
      <c r="C436" s="64"/>
      <c r="D436" s="68" t="s">
        <v>33</v>
      </c>
      <c r="E436" s="69">
        <f t="shared" si="27"/>
        <v>-15.379099999999999</v>
      </c>
      <c r="F436" s="70">
        <f t="shared" si="28"/>
        <v>15.620900000000001</v>
      </c>
      <c r="G436" s="53">
        <f t="shared" si="29"/>
        <v>31</v>
      </c>
      <c r="H436" s="71"/>
      <c r="I436" s="64"/>
    </row>
    <row r="437" spans="1:9" ht="0.75" customHeight="1" x14ac:dyDescent="0.25">
      <c r="A437" s="64"/>
      <c r="B437" s="64"/>
      <c r="C437" s="64"/>
      <c r="D437" s="68" t="s">
        <v>34</v>
      </c>
      <c r="E437" s="69">
        <f t="shared" si="27"/>
        <v>-14.386899999999999</v>
      </c>
      <c r="F437" s="70">
        <f t="shared" si="28"/>
        <v>14.613100000000001</v>
      </c>
      <c r="G437" s="53">
        <f t="shared" si="29"/>
        <v>29</v>
      </c>
      <c r="H437" s="71"/>
      <c r="I437" s="64"/>
    </row>
    <row r="438" spans="1:9" ht="0.75" customHeight="1" x14ac:dyDescent="0.25">
      <c r="A438" s="64"/>
      <c r="B438" s="64"/>
      <c r="C438" s="64"/>
      <c r="D438" s="68" t="s">
        <v>108</v>
      </c>
      <c r="E438" s="69">
        <f t="shared" si="27"/>
        <v>-10.418099999999999</v>
      </c>
      <c r="F438" s="70">
        <f t="shared" si="28"/>
        <v>10.581900000000001</v>
      </c>
      <c r="G438" s="53">
        <f t="shared" si="29"/>
        <v>21</v>
      </c>
      <c r="H438" s="71"/>
      <c r="I438" s="64"/>
    </row>
    <row r="439" spans="1:9" ht="0.75" customHeight="1" x14ac:dyDescent="0.25">
      <c r="A439" s="64"/>
      <c r="B439" s="64"/>
      <c r="C439" s="64"/>
      <c r="D439" s="68" t="s">
        <v>2</v>
      </c>
      <c r="E439" s="72">
        <f>SUM(E422:E438)</f>
        <v>-1033.8724</v>
      </c>
      <c r="F439" s="72">
        <f>SUM(F422:F438)</f>
        <v>1050.1275999999998</v>
      </c>
      <c r="G439" s="73">
        <f>SUM(G422:G438)</f>
        <v>2084</v>
      </c>
      <c r="H439" s="64"/>
      <c r="I439" s="64"/>
    </row>
    <row r="440" spans="1:9" x14ac:dyDescent="0.25">
      <c r="A440" s="110" t="s">
        <v>109</v>
      </c>
      <c r="B440" s="110"/>
      <c r="C440" s="110"/>
      <c r="D440" s="110"/>
      <c r="E440" s="110"/>
      <c r="F440" s="110"/>
      <c r="G440" s="110"/>
      <c r="H440" s="110"/>
      <c r="I440" s="110"/>
    </row>
    <row r="441" spans="1:9" x14ac:dyDescent="0.25">
      <c r="D441" s="74"/>
      <c r="E441" s="60"/>
      <c r="F441" s="58"/>
    </row>
    <row r="442" spans="1:9" x14ac:dyDescent="0.25">
      <c r="D442" s="74"/>
      <c r="E442" s="60"/>
      <c r="F442" s="58"/>
    </row>
    <row r="443" spans="1:9" x14ac:dyDescent="0.25">
      <c r="D443" s="74"/>
      <c r="E443" s="60"/>
      <c r="F443" s="58"/>
    </row>
    <row r="444" spans="1:9" x14ac:dyDescent="0.25">
      <c r="D444" s="74"/>
      <c r="E444" s="60"/>
      <c r="F444" s="58"/>
    </row>
  </sheetData>
  <mergeCells count="156">
    <mergeCell ref="C393:D393"/>
    <mergeCell ref="C394:D394"/>
    <mergeCell ref="C395:G395"/>
    <mergeCell ref="B397:H397"/>
    <mergeCell ref="C398:G398"/>
    <mergeCell ref="A440:I440"/>
    <mergeCell ref="C387:D387"/>
    <mergeCell ref="C388:D388"/>
    <mergeCell ref="C389:D389"/>
    <mergeCell ref="C390:D390"/>
    <mergeCell ref="C391:D391"/>
    <mergeCell ref="C392:D392"/>
    <mergeCell ref="C381:D381"/>
    <mergeCell ref="C382:D382"/>
    <mergeCell ref="C383:D383"/>
    <mergeCell ref="C384:D384"/>
    <mergeCell ref="C385:D385"/>
    <mergeCell ref="C386:D386"/>
    <mergeCell ref="C375:G375"/>
    <mergeCell ref="C376:D376"/>
    <mergeCell ref="C377:D377"/>
    <mergeCell ref="C378:D378"/>
    <mergeCell ref="C379:D379"/>
    <mergeCell ref="C380:D380"/>
    <mergeCell ref="C320:G320"/>
    <mergeCell ref="B322:H322"/>
    <mergeCell ref="C323:G323"/>
    <mergeCell ref="A365:I365"/>
    <mergeCell ref="A373:I373"/>
    <mergeCell ref="A374:I374"/>
    <mergeCell ref="C314:D314"/>
    <mergeCell ref="C315:D315"/>
    <mergeCell ref="C316:D316"/>
    <mergeCell ref="C317:D317"/>
    <mergeCell ref="C318:D318"/>
    <mergeCell ref="C319:D319"/>
    <mergeCell ref="C308:D308"/>
    <mergeCell ref="C309:D309"/>
    <mergeCell ref="C310:D310"/>
    <mergeCell ref="C311:D311"/>
    <mergeCell ref="C312:D312"/>
    <mergeCell ref="C313:D313"/>
    <mergeCell ref="C302:D302"/>
    <mergeCell ref="C303:D303"/>
    <mergeCell ref="C304:D304"/>
    <mergeCell ref="C305:D305"/>
    <mergeCell ref="C306:D306"/>
    <mergeCell ref="C307:D307"/>
    <mergeCell ref="C249:G249"/>
    <mergeCell ref="A291:I291"/>
    <mergeCell ref="A298:I298"/>
    <mergeCell ref="A299:I299"/>
    <mergeCell ref="C300:G300"/>
    <mergeCell ref="C301:D301"/>
    <mergeCell ref="C242:D242"/>
    <mergeCell ref="C243:D243"/>
    <mergeCell ref="C244:D244"/>
    <mergeCell ref="C245:D245"/>
    <mergeCell ref="C246:G246"/>
    <mergeCell ref="B248:H248"/>
    <mergeCell ref="C236:D236"/>
    <mergeCell ref="C237:D237"/>
    <mergeCell ref="C238:D238"/>
    <mergeCell ref="C239:D239"/>
    <mergeCell ref="C240:D240"/>
    <mergeCell ref="C241:D241"/>
    <mergeCell ref="C230:D230"/>
    <mergeCell ref="C231:D231"/>
    <mergeCell ref="C232:D232"/>
    <mergeCell ref="C233:D233"/>
    <mergeCell ref="C234:D234"/>
    <mergeCell ref="C235:D235"/>
    <mergeCell ref="A224:I224"/>
    <mergeCell ref="A225:I225"/>
    <mergeCell ref="C226:G226"/>
    <mergeCell ref="C227:D227"/>
    <mergeCell ref="C228:D228"/>
    <mergeCell ref="C229:D229"/>
    <mergeCell ref="C170:D170"/>
    <mergeCell ref="C171:D171"/>
    <mergeCell ref="C172:G172"/>
    <mergeCell ref="B174:H174"/>
    <mergeCell ref="C175:G175"/>
    <mergeCell ref="A217:I217"/>
    <mergeCell ref="C164:D164"/>
    <mergeCell ref="C165:D165"/>
    <mergeCell ref="C166:D166"/>
    <mergeCell ref="C167:D167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C152:G152"/>
    <mergeCell ref="C153:D153"/>
    <mergeCell ref="C154:D154"/>
    <mergeCell ref="C155:D155"/>
    <mergeCell ref="C156:D156"/>
    <mergeCell ref="C157:D157"/>
    <mergeCell ref="C98:G98"/>
    <mergeCell ref="B100:H100"/>
    <mergeCell ref="C101:G101"/>
    <mergeCell ref="A143:I143"/>
    <mergeCell ref="A150:I150"/>
    <mergeCell ref="A151:I151"/>
    <mergeCell ref="C92:D92"/>
    <mergeCell ref="C93:D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27:G27"/>
    <mergeCell ref="A69:I69"/>
    <mergeCell ref="A76:I76"/>
    <mergeCell ref="A77:I77"/>
    <mergeCell ref="C78:G78"/>
    <mergeCell ref="C79:D79"/>
    <mergeCell ref="C20:D20"/>
    <mergeCell ref="C21:D21"/>
    <mergeCell ref="C22:D22"/>
    <mergeCell ref="C23:D23"/>
    <mergeCell ref="C24:G24"/>
    <mergeCell ref="B26:H26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2:I2"/>
    <mergeCell ref="A3:I3"/>
    <mergeCell ref="C4:G4"/>
    <mergeCell ref="C5:D5"/>
    <mergeCell ref="C6:D6"/>
    <mergeCell ref="C7:D7"/>
  </mergeCells>
  <pageMargins left="1.1023622047244095" right="0.70866141732283472" top="0.74803149606299213" bottom="0.74803149606299213" header="0.31496062992125984" footer="0.31496062992125984"/>
  <pageSetup scale="79" orientation="portrait" r:id="rId1"/>
  <rowBreaks count="4" manualBreakCount="4">
    <brk id="73" max="16383" man="1"/>
    <brk id="147" max="16383" man="1"/>
    <brk id="221" max="8" man="1"/>
    <brk id="295" max="16383" man="1"/>
  </rowBreaks>
  <drawing r:id="rId2"/>
  <legacyDrawing r:id="rId3"/>
  <oleObjects>
    <mc:AlternateContent xmlns:mc="http://schemas.openxmlformats.org/markup-compatibility/2006">
      <mc:Choice Requires="x14">
        <oleObject progId="PBrush" shapeId="5121" r:id="rId4">
          <objectPr defaultSize="0" autoPict="0" r:id="rId5">
            <anchor moveWithCells="1" sizeWithCells="1">
              <from>
                <xdr:col>0</xdr:col>
                <xdr:colOff>257175</xdr:colOff>
                <xdr:row>29</xdr:row>
                <xdr:rowOff>85725</xdr:rowOff>
              </from>
              <to>
                <xdr:col>1</xdr:col>
                <xdr:colOff>409575</xdr:colOff>
                <xdr:row>38</xdr:row>
                <xdr:rowOff>38100</xdr:rowOff>
              </to>
            </anchor>
          </objectPr>
        </oleObject>
      </mc:Choice>
      <mc:Fallback>
        <oleObject progId="PBrush" shapeId="5121" r:id="rId4"/>
      </mc:Fallback>
    </mc:AlternateContent>
    <mc:AlternateContent xmlns:mc="http://schemas.openxmlformats.org/markup-compatibility/2006">
      <mc:Choice Requires="x14">
        <oleObject progId="PBrush" shapeId="5122" r:id="rId6">
          <objectPr defaultSize="0" autoPict="0" r:id="rId5">
            <anchor moveWithCells="1" sizeWithCells="1">
              <from>
                <xdr:col>0</xdr:col>
                <xdr:colOff>257175</xdr:colOff>
                <xdr:row>103</xdr:row>
                <xdr:rowOff>85725</xdr:rowOff>
              </from>
              <to>
                <xdr:col>1</xdr:col>
                <xdr:colOff>409575</xdr:colOff>
                <xdr:row>112</xdr:row>
                <xdr:rowOff>38100</xdr:rowOff>
              </to>
            </anchor>
          </objectPr>
        </oleObject>
      </mc:Choice>
      <mc:Fallback>
        <oleObject progId="PBrush" shapeId="5122" r:id="rId6"/>
      </mc:Fallback>
    </mc:AlternateContent>
    <mc:AlternateContent xmlns:mc="http://schemas.openxmlformats.org/markup-compatibility/2006">
      <mc:Choice Requires="x14">
        <oleObject progId="PBrush" shapeId="5123" r:id="rId7">
          <objectPr defaultSize="0" autoPict="0" r:id="rId5">
            <anchor moveWithCells="1" sizeWithCells="1">
              <from>
                <xdr:col>0</xdr:col>
                <xdr:colOff>257175</xdr:colOff>
                <xdr:row>177</xdr:row>
                <xdr:rowOff>85725</xdr:rowOff>
              </from>
              <to>
                <xdr:col>1</xdr:col>
                <xdr:colOff>409575</xdr:colOff>
                <xdr:row>186</xdr:row>
                <xdr:rowOff>38100</xdr:rowOff>
              </to>
            </anchor>
          </objectPr>
        </oleObject>
      </mc:Choice>
      <mc:Fallback>
        <oleObject progId="PBrush" shapeId="5123" r:id="rId7"/>
      </mc:Fallback>
    </mc:AlternateContent>
    <mc:AlternateContent xmlns:mc="http://schemas.openxmlformats.org/markup-compatibility/2006">
      <mc:Choice Requires="x14">
        <oleObject progId="PBrush" shapeId="5124" r:id="rId8">
          <objectPr defaultSize="0" autoPict="0" r:id="rId5">
            <anchor moveWithCells="1" sizeWithCells="1">
              <from>
                <xdr:col>0</xdr:col>
                <xdr:colOff>257175</xdr:colOff>
                <xdr:row>251</xdr:row>
                <xdr:rowOff>85725</xdr:rowOff>
              </from>
              <to>
                <xdr:col>1</xdr:col>
                <xdr:colOff>409575</xdr:colOff>
                <xdr:row>260</xdr:row>
                <xdr:rowOff>38100</xdr:rowOff>
              </to>
            </anchor>
          </objectPr>
        </oleObject>
      </mc:Choice>
      <mc:Fallback>
        <oleObject progId="PBrush" shapeId="5124" r:id="rId8"/>
      </mc:Fallback>
    </mc:AlternateContent>
    <mc:AlternateContent xmlns:mc="http://schemas.openxmlformats.org/markup-compatibility/2006">
      <mc:Choice Requires="x14">
        <oleObject progId="PBrush" shapeId="5125" r:id="rId9">
          <objectPr defaultSize="0" autoPict="0" r:id="rId5">
            <anchor moveWithCells="1" sizeWithCells="1">
              <from>
                <xdr:col>0</xdr:col>
                <xdr:colOff>257175</xdr:colOff>
                <xdr:row>325</xdr:row>
                <xdr:rowOff>85725</xdr:rowOff>
              </from>
              <to>
                <xdr:col>1</xdr:col>
                <xdr:colOff>409575</xdr:colOff>
                <xdr:row>334</xdr:row>
                <xdr:rowOff>38100</xdr:rowOff>
              </to>
            </anchor>
          </objectPr>
        </oleObject>
      </mc:Choice>
      <mc:Fallback>
        <oleObject progId="PBrush" shapeId="5125" r:id="rId9"/>
      </mc:Fallback>
    </mc:AlternateContent>
    <mc:AlternateContent xmlns:mc="http://schemas.openxmlformats.org/markup-compatibility/2006">
      <mc:Choice Requires="x14">
        <oleObject progId="PBrush" shapeId="5126" r:id="rId10">
          <objectPr defaultSize="0" autoPict="0" r:id="rId5">
            <anchor moveWithCells="1" sizeWithCells="1">
              <from>
                <xdr:col>0</xdr:col>
                <xdr:colOff>257175</xdr:colOff>
                <xdr:row>400</xdr:row>
                <xdr:rowOff>85725</xdr:rowOff>
              </from>
              <to>
                <xdr:col>1</xdr:col>
                <xdr:colOff>409575</xdr:colOff>
                <xdr:row>409</xdr:row>
                <xdr:rowOff>38100</xdr:rowOff>
              </to>
            </anchor>
          </objectPr>
        </oleObject>
      </mc:Choice>
      <mc:Fallback>
        <oleObject progId="PBrush" shapeId="5126" r:id="rId10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44"/>
  <sheetViews>
    <sheetView workbookViewId="0"/>
  </sheetViews>
  <sheetFormatPr baseColWidth="10" defaultRowHeight="15" x14ac:dyDescent="0.25"/>
  <sheetData>
    <row r="2" spans="1:9" ht="20.25" x14ac:dyDescent="0.3">
      <c r="A2" s="101" t="s">
        <v>97</v>
      </c>
      <c r="B2" s="101"/>
      <c r="C2" s="101"/>
      <c r="D2" s="101"/>
      <c r="E2" s="101"/>
      <c r="F2" s="101"/>
      <c r="G2" s="101"/>
      <c r="H2" s="101"/>
      <c r="I2" s="101"/>
    </row>
    <row r="3" spans="1:9" ht="18" x14ac:dyDescent="0.25">
      <c r="A3" s="102" t="s">
        <v>118</v>
      </c>
      <c r="B3" s="102"/>
      <c r="C3" s="102"/>
      <c r="D3" s="102"/>
      <c r="E3" s="102"/>
      <c r="F3" s="102"/>
      <c r="G3" s="102"/>
      <c r="H3" s="102"/>
      <c r="I3" s="102"/>
    </row>
    <row r="4" spans="1:9" ht="16.5" thickBot="1" x14ac:dyDescent="0.3">
      <c r="C4" s="103" t="s">
        <v>120</v>
      </c>
      <c r="D4" s="103"/>
      <c r="E4" s="103"/>
      <c r="F4" s="103"/>
      <c r="G4" s="103"/>
    </row>
    <row r="5" spans="1:9" ht="15.75" thickTop="1" x14ac:dyDescent="0.25">
      <c r="C5" s="104" t="s">
        <v>103</v>
      </c>
      <c r="D5" s="105"/>
      <c r="E5" s="48" t="s">
        <v>104</v>
      </c>
      <c r="F5" s="48" t="s">
        <v>105</v>
      </c>
      <c r="G5" s="49" t="s">
        <v>2</v>
      </c>
      <c r="H5" s="50"/>
      <c r="I5" s="50"/>
    </row>
    <row r="6" spans="1:9" ht="15.75" x14ac:dyDescent="0.25">
      <c r="C6" s="99" t="s">
        <v>106</v>
      </c>
      <c r="D6" s="100"/>
      <c r="E6" s="51">
        <f t="shared" ref="E6:E22" si="0">G6*0.4961</f>
        <v>1386.1034</v>
      </c>
      <c r="F6" s="52">
        <f t="shared" ref="F6:F22" si="1">G6*0.5039</f>
        <v>1407.8966</v>
      </c>
      <c r="G6" s="53">
        <v>2794</v>
      </c>
      <c r="H6" s="54"/>
      <c r="I6" s="54"/>
    </row>
    <row r="7" spans="1:9" ht="15.75" x14ac:dyDescent="0.25">
      <c r="C7" s="99" t="s">
        <v>107</v>
      </c>
      <c r="D7" s="100"/>
      <c r="E7" s="51">
        <f t="shared" si="0"/>
        <v>1614.8054999999999</v>
      </c>
      <c r="F7" s="52">
        <f t="shared" si="1"/>
        <v>1640.1945000000001</v>
      </c>
      <c r="G7" s="53">
        <v>3255</v>
      </c>
      <c r="H7" s="54"/>
      <c r="I7" s="54"/>
    </row>
    <row r="8" spans="1:9" ht="15.75" x14ac:dyDescent="0.25">
      <c r="C8" s="99" t="s">
        <v>40</v>
      </c>
      <c r="D8" s="100"/>
      <c r="E8" s="51">
        <f t="shared" si="0"/>
        <v>1579.5824</v>
      </c>
      <c r="F8" s="52">
        <f t="shared" si="1"/>
        <v>1604.4176</v>
      </c>
      <c r="G8" s="53">
        <v>3184</v>
      </c>
      <c r="H8" s="54"/>
      <c r="I8" s="54"/>
    </row>
    <row r="9" spans="1:9" ht="15.75" x14ac:dyDescent="0.25">
      <c r="C9" s="99" t="s">
        <v>41</v>
      </c>
      <c r="D9" s="100"/>
      <c r="E9" s="51">
        <f t="shared" si="0"/>
        <v>1510.1284000000001</v>
      </c>
      <c r="F9" s="52">
        <f t="shared" si="1"/>
        <v>1533.8715999999999</v>
      </c>
      <c r="G9" s="53">
        <v>3044</v>
      </c>
      <c r="H9" s="54"/>
      <c r="I9" s="54"/>
    </row>
    <row r="10" spans="1:9" ht="15.75" x14ac:dyDescent="0.25">
      <c r="C10" s="99" t="s">
        <v>23</v>
      </c>
      <c r="D10" s="100"/>
      <c r="E10" s="51">
        <f t="shared" si="0"/>
        <v>1375.6852999999999</v>
      </c>
      <c r="F10" s="52">
        <f t="shared" si="1"/>
        <v>1397.3147000000001</v>
      </c>
      <c r="G10" s="53">
        <v>2773</v>
      </c>
      <c r="H10" s="54"/>
    </row>
    <row r="11" spans="1:9" ht="15.75" x14ac:dyDescent="0.25">
      <c r="C11" s="99" t="s">
        <v>24</v>
      </c>
      <c r="D11" s="100"/>
      <c r="E11" s="51">
        <f t="shared" si="0"/>
        <v>1178.7336</v>
      </c>
      <c r="F11" s="52">
        <f t="shared" si="1"/>
        <v>1197.2664</v>
      </c>
      <c r="G11" s="53">
        <v>2376</v>
      </c>
      <c r="H11" s="54"/>
    </row>
    <row r="12" spans="1:9" ht="15.75" x14ac:dyDescent="0.25">
      <c r="C12" s="99" t="s">
        <v>25</v>
      </c>
      <c r="D12" s="100"/>
      <c r="E12" s="51">
        <f t="shared" si="0"/>
        <v>1021.4698999999999</v>
      </c>
      <c r="F12" s="52">
        <f t="shared" si="1"/>
        <v>1037.5300999999999</v>
      </c>
      <c r="G12" s="53">
        <v>2059</v>
      </c>
      <c r="H12" s="54"/>
    </row>
    <row r="13" spans="1:9" ht="15.75" x14ac:dyDescent="0.25">
      <c r="C13" s="99" t="s">
        <v>26</v>
      </c>
      <c r="D13" s="100"/>
      <c r="E13" s="51">
        <f t="shared" si="0"/>
        <v>946.06269999999995</v>
      </c>
      <c r="F13" s="52">
        <f t="shared" si="1"/>
        <v>960.93730000000005</v>
      </c>
      <c r="G13" s="53">
        <v>1907</v>
      </c>
      <c r="H13" s="54"/>
    </row>
    <row r="14" spans="1:9" ht="15.75" x14ac:dyDescent="0.25">
      <c r="C14" s="99" t="s">
        <v>27</v>
      </c>
      <c r="D14" s="100"/>
      <c r="E14" s="51">
        <f t="shared" si="0"/>
        <v>819.06110000000001</v>
      </c>
      <c r="F14" s="52">
        <f t="shared" si="1"/>
        <v>831.93889999999999</v>
      </c>
      <c r="G14" s="53">
        <v>1651</v>
      </c>
      <c r="H14" s="54"/>
    </row>
    <row r="15" spans="1:9" ht="15.75" x14ac:dyDescent="0.25">
      <c r="C15" s="99" t="s">
        <v>28</v>
      </c>
      <c r="D15" s="100"/>
      <c r="E15" s="51">
        <f t="shared" si="0"/>
        <v>692.55560000000003</v>
      </c>
      <c r="F15" s="52">
        <f t="shared" si="1"/>
        <v>703.44439999999997</v>
      </c>
      <c r="G15" s="53">
        <v>1396</v>
      </c>
      <c r="H15" s="54"/>
    </row>
    <row r="16" spans="1:9" ht="15.75" x14ac:dyDescent="0.25">
      <c r="C16" s="99" t="s">
        <v>29</v>
      </c>
      <c r="D16" s="100"/>
      <c r="E16" s="51">
        <f t="shared" si="0"/>
        <v>581.42920000000004</v>
      </c>
      <c r="F16" s="52">
        <f t="shared" si="1"/>
        <v>590.57079999999996</v>
      </c>
      <c r="G16" s="53">
        <v>1172</v>
      </c>
      <c r="H16" s="54"/>
      <c r="I16" s="54"/>
    </row>
    <row r="17" spans="2:9" ht="15.75" x14ac:dyDescent="0.25">
      <c r="C17" s="99" t="s">
        <v>30</v>
      </c>
      <c r="D17" s="100"/>
      <c r="E17" s="51">
        <f t="shared" si="0"/>
        <v>527.35429999999997</v>
      </c>
      <c r="F17" s="52">
        <f t="shared" si="1"/>
        <v>535.64570000000003</v>
      </c>
      <c r="G17" s="53">
        <v>1063</v>
      </c>
      <c r="H17" s="54"/>
      <c r="I17" s="54"/>
    </row>
    <row r="18" spans="2:9" ht="15.75" x14ac:dyDescent="0.25">
      <c r="C18" s="99" t="s">
        <v>31</v>
      </c>
      <c r="D18" s="100"/>
      <c r="E18" s="51">
        <f t="shared" si="0"/>
        <v>440.04070000000002</v>
      </c>
      <c r="F18" s="52">
        <f t="shared" si="1"/>
        <v>446.95929999999998</v>
      </c>
      <c r="G18" s="53">
        <v>887</v>
      </c>
      <c r="H18" s="54"/>
      <c r="I18" s="54"/>
    </row>
    <row r="19" spans="2:9" ht="15.75" x14ac:dyDescent="0.25">
      <c r="C19" s="99" t="s">
        <v>32</v>
      </c>
      <c r="D19" s="100"/>
      <c r="E19" s="51">
        <f t="shared" si="0"/>
        <v>368.60230000000001</v>
      </c>
      <c r="F19" s="52">
        <f t="shared" si="1"/>
        <v>374.39769999999999</v>
      </c>
      <c r="G19" s="53">
        <v>743</v>
      </c>
      <c r="H19" s="54"/>
      <c r="I19" s="54"/>
    </row>
    <row r="20" spans="2:9" ht="15.75" x14ac:dyDescent="0.25">
      <c r="C20" s="99" t="s">
        <v>33</v>
      </c>
      <c r="D20" s="100"/>
      <c r="E20" s="51">
        <f t="shared" si="0"/>
        <v>258.96420000000001</v>
      </c>
      <c r="F20" s="52">
        <f t="shared" si="1"/>
        <v>263.03579999999999</v>
      </c>
      <c r="G20" s="53">
        <v>522</v>
      </c>
      <c r="H20" s="54"/>
      <c r="I20" s="54"/>
    </row>
    <row r="21" spans="2:9" ht="15.75" x14ac:dyDescent="0.25">
      <c r="C21" s="99" t="s">
        <v>34</v>
      </c>
      <c r="D21" s="100"/>
      <c r="E21" s="51">
        <f t="shared" si="0"/>
        <v>193.9751</v>
      </c>
      <c r="F21" s="52">
        <f t="shared" si="1"/>
        <v>197.0249</v>
      </c>
      <c r="G21" s="53">
        <v>391</v>
      </c>
      <c r="H21" s="54"/>
      <c r="I21" s="54"/>
    </row>
    <row r="22" spans="2:9" ht="15.75" x14ac:dyDescent="0.25">
      <c r="C22" s="99" t="s">
        <v>108</v>
      </c>
      <c r="D22" s="100"/>
      <c r="E22" s="51">
        <f t="shared" si="0"/>
        <v>215.3074</v>
      </c>
      <c r="F22" s="52">
        <f t="shared" si="1"/>
        <v>218.6926</v>
      </c>
      <c r="G22" s="53">
        <v>434</v>
      </c>
      <c r="H22" s="54"/>
      <c r="I22" s="54"/>
    </row>
    <row r="23" spans="2:9" ht="16.5" thickBot="1" x14ac:dyDescent="0.3">
      <c r="C23" s="106" t="s">
        <v>2</v>
      </c>
      <c r="D23" s="107"/>
      <c r="E23" s="55">
        <f>SUM(E6:E22)</f>
        <v>14709.861100000002</v>
      </c>
      <c r="F23" s="55">
        <f>SUM(F6:F22)</f>
        <v>14941.138899999998</v>
      </c>
      <c r="G23" s="56">
        <f>SUM(G6:G22)</f>
        <v>29651</v>
      </c>
    </row>
    <row r="24" spans="2:9" ht="15.75" thickTop="1" x14ac:dyDescent="0.25">
      <c r="C24" s="108" t="s">
        <v>109</v>
      </c>
      <c r="D24" s="108"/>
      <c r="E24" s="108"/>
      <c r="F24" s="108"/>
      <c r="G24" s="108"/>
      <c r="H24" s="40"/>
    </row>
    <row r="25" spans="2:9" x14ac:dyDescent="0.25">
      <c r="C25" s="40"/>
      <c r="D25" s="40"/>
      <c r="E25" s="50"/>
      <c r="F25" s="40"/>
      <c r="G25" s="57"/>
      <c r="H25" s="40"/>
      <c r="I25" s="40"/>
    </row>
    <row r="26" spans="2:9" ht="18" x14ac:dyDescent="0.25">
      <c r="B26" s="109" t="s">
        <v>119</v>
      </c>
      <c r="C26" s="109"/>
      <c r="D26" s="109"/>
      <c r="E26" s="109"/>
      <c r="F26" s="109"/>
      <c r="G26" s="109"/>
      <c r="H26" s="109"/>
      <c r="I26" s="40"/>
    </row>
    <row r="27" spans="2:9" ht="16.5" thickBot="1" x14ac:dyDescent="0.3">
      <c r="C27" s="103" t="str">
        <f>+C4</f>
        <v>HOSPITAL II-1 ILAVE</v>
      </c>
      <c r="D27" s="103"/>
      <c r="E27" s="103"/>
      <c r="F27" s="103"/>
      <c r="G27" s="103"/>
    </row>
    <row r="28" spans="2:9" ht="15.75" thickTop="1" x14ac:dyDescent="0.25">
      <c r="E28" s="58"/>
      <c r="F28" s="58"/>
    </row>
    <row r="29" spans="2:9" x14ac:dyDescent="0.25">
      <c r="E29" s="59" t="s">
        <v>103</v>
      </c>
      <c r="F29" s="58"/>
    </row>
    <row r="30" spans="2:9" x14ac:dyDescent="0.25">
      <c r="E30" s="59" t="s">
        <v>108</v>
      </c>
      <c r="F30" s="58"/>
    </row>
    <row r="31" spans="2:9" x14ac:dyDescent="0.25">
      <c r="E31" s="59" t="s">
        <v>34</v>
      </c>
      <c r="F31" s="58"/>
    </row>
    <row r="32" spans="2:9" x14ac:dyDescent="0.25">
      <c r="E32" s="59" t="s">
        <v>33</v>
      </c>
      <c r="F32" s="58"/>
    </row>
    <row r="33" spans="5:6" x14ac:dyDescent="0.25">
      <c r="E33" s="59" t="s">
        <v>32</v>
      </c>
      <c r="F33" s="58"/>
    </row>
    <row r="34" spans="5:6" x14ac:dyDescent="0.25">
      <c r="E34" s="59" t="s">
        <v>31</v>
      </c>
      <c r="F34" s="58"/>
    </row>
    <row r="35" spans="5:6" x14ac:dyDescent="0.25">
      <c r="E35" s="59" t="s">
        <v>30</v>
      </c>
      <c r="F35" s="58"/>
    </row>
    <row r="36" spans="5:6" x14ac:dyDescent="0.25">
      <c r="E36" s="59" t="s">
        <v>29</v>
      </c>
      <c r="F36" s="58"/>
    </row>
    <row r="37" spans="5:6" x14ac:dyDescent="0.25">
      <c r="E37" s="59" t="s">
        <v>28</v>
      </c>
      <c r="F37" s="58"/>
    </row>
    <row r="38" spans="5:6" x14ac:dyDescent="0.25">
      <c r="E38" s="59" t="s">
        <v>27</v>
      </c>
      <c r="F38" s="58"/>
    </row>
    <row r="39" spans="5:6" x14ac:dyDescent="0.25">
      <c r="E39" s="59" t="s">
        <v>26</v>
      </c>
      <c r="F39" s="58"/>
    </row>
    <row r="40" spans="5:6" x14ac:dyDescent="0.25">
      <c r="E40" s="59" t="s">
        <v>25</v>
      </c>
      <c r="F40" s="58"/>
    </row>
    <row r="41" spans="5:6" x14ac:dyDescent="0.25">
      <c r="E41" s="59" t="s">
        <v>24</v>
      </c>
      <c r="F41" s="58"/>
    </row>
    <row r="42" spans="5:6" x14ac:dyDescent="0.25">
      <c r="E42" s="59" t="s">
        <v>23</v>
      </c>
      <c r="F42" s="58"/>
    </row>
    <row r="43" spans="5:6" x14ac:dyDescent="0.25">
      <c r="E43" s="59" t="s">
        <v>41</v>
      </c>
      <c r="F43" s="58"/>
    </row>
    <row r="44" spans="5:6" x14ac:dyDescent="0.25">
      <c r="E44" s="59" t="s">
        <v>40</v>
      </c>
      <c r="F44" s="58"/>
    </row>
    <row r="45" spans="5:6" x14ac:dyDescent="0.25">
      <c r="E45" s="59" t="s">
        <v>107</v>
      </c>
      <c r="F45" s="58"/>
    </row>
    <row r="46" spans="5:6" x14ac:dyDescent="0.25">
      <c r="E46" s="59" t="s">
        <v>106</v>
      </c>
      <c r="F46" s="58"/>
    </row>
    <row r="47" spans="5:6" x14ac:dyDescent="0.25">
      <c r="E47" s="60"/>
      <c r="F47" s="59"/>
    </row>
    <row r="48" spans="5:6" x14ac:dyDescent="0.25">
      <c r="E48" s="60"/>
      <c r="F48" s="61"/>
    </row>
    <row r="49" spans="1:9" ht="15.75" customHeight="1" x14ac:dyDescent="0.25">
      <c r="A49" s="62" t="s">
        <v>110</v>
      </c>
      <c r="E49" s="60"/>
      <c r="F49" s="63"/>
    </row>
    <row r="50" spans="1:9" ht="15.75" customHeight="1" x14ac:dyDescent="0.25">
      <c r="A50" s="64"/>
      <c r="B50" s="64"/>
      <c r="C50" s="64"/>
      <c r="D50" s="65" t="s">
        <v>103</v>
      </c>
      <c r="E50" s="66" t="s">
        <v>104</v>
      </c>
      <c r="F50" s="66" t="s">
        <v>105</v>
      </c>
      <c r="G50" s="66" t="s">
        <v>2</v>
      </c>
      <c r="H50" s="67"/>
      <c r="I50" s="64"/>
    </row>
    <row r="51" spans="1:9" ht="15.75" customHeight="1" x14ac:dyDescent="0.25">
      <c r="A51" s="64"/>
      <c r="B51" s="64"/>
      <c r="C51" s="64"/>
      <c r="D51" s="68" t="s">
        <v>106</v>
      </c>
      <c r="E51" s="69">
        <f t="shared" ref="E51:E67" si="2">-G51*0.4961</f>
        <v>-1386.1034</v>
      </c>
      <c r="F51" s="70">
        <f t="shared" ref="F51:F67" si="3">G51*0.5039</f>
        <v>1407.8966</v>
      </c>
      <c r="G51" s="53">
        <f t="shared" ref="G51:G67" si="4">+G6</f>
        <v>2794</v>
      </c>
      <c r="H51" s="71"/>
      <c r="I51" s="64"/>
    </row>
    <row r="52" spans="1:9" ht="15.75" customHeight="1" x14ac:dyDescent="0.25">
      <c r="A52" s="64"/>
      <c r="B52" s="64"/>
      <c r="C52" s="64"/>
      <c r="D52" s="68" t="s">
        <v>107</v>
      </c>
      <c r="E52" s="69">
        <f t="shared" si="2"/>
        <v>-1614.8054999999999</v>
      </c>
      <c r="F52" s="70">
        <f t="shared" si="3"/>
        <v>1640.1945000000001</v>
      </c>
      <c r="G52" s="53">
        <f t="shared" si="4"/>
        <v>3255</v>
      </c>
      <c r="H52" s="71"/>
      <c r="I52" s="64"/>
    </row>
    <row r="53" spans="1:9" ht="15.75" customHeight="1" x14ac:dyDescent="0.25">
      <c r="A53" s="64"/>
      <c r="B53" s="64"/>
      <c r="C53" s="64"/>
      <c r="D53" s="68" t="s">
        <v>40</v>
      </c>
      <c r="E53" s="69">
        <f t="shared" si="2"/>
        <v>-1579.5824</v>
      </c>
      <c r="F53" s="70">
        <f t="shared" si="3"/>
        <v>1604.4176</v>
      </c>
      <c r="G53" s="53">
        <f t="shared" si="4"/>
        <v>3184</v>
      </c>
      <c r="H53" s="71"/>
      <c r="I53" s="64"/>
    </row>
    <row r="54" spans="1:9" ht="15.75" customHeight="1" x14ac:dyDescent="0.25">
      <c r="A54" s="64"/>
      <c r="B54" s="64"/>
      <c r="C54" s="64"/>
      <c r="D54" s="68" t="s">
        <v>41</v>
      </c>
      <c r="E54" s="69">
        <f t="shared" si="2"/>
        <v>-1510.1284000000001</v>
      </c>
      <c r="F54" s="70">
        <f t="shared" si="3"/>
        <v>1533.8715999999999</v>
      </c>
      <c r="G54" s="53">
        <f t="shared" si="4"/>
        <v>3044</v>
      </c>
      <c r="H54" s="71"/>
      <c r="I54" s="64"/>
    </row>
    <row r="55" spans="1:9" ht="15.75" customHeight="1" x14ac:dyDescent="0.25">
      <c r="A55" s="64"/>
      <c r="B55" s="64"/>
      <c r="C55" s="64"/>
      <c r="D55" s="68" t="s">
        <v>23</v>
      </c>
      <c r="E55" s="69">
        <f t="shared" si="2"/>
        <v>-1375.6852999999999</v>
      </c>
      <c r="F55" s="70">
        <f t="shared" si="3"/>
        <v>1397.3147000000001</v>
      </c>
      <c r="G55" s="53">
        <f t="shared" si="4"/>
        <v>2773</v>
      </c>
      <c r="H55" s="71"/>
      <c r="I55" s="64"/>
    </row>
    <row r="56" spans="1:9" ht="15.75" customHeight="1" x14ac:dyDescent="0.25">
      <c r="A56" s="64"/>
      <c r="B56" s="64"/>
      <c r="C56" s="64"/>
      <c r="D56" s="68" t="s">
        <v>24</v>
      </c>
      <c r="E56" s="69">
        <f t="shared" si="2"/>
        <v>-1178.7336</v>
      </c>
      <c r="F56" s="70">
        <f t="shared" si="3"/>
        <v>1197.2664</v>
      </c>
      <c r="G56" s="53">
        <f t="shared" si="4"/>
        <v>2376</v>
      </c>
      <c r="H56" s="71"/>
      <c r="I56" s="64"/>
    </row>
    <row r="57" spans="1:9" ht="15.75" customHeight="1" x14ac:dyDescent="0.25">
      <c r="A57" s="64"/>
      <c r="B57" s="64"/>
      <c r="C57" s="64"/>
      <c r="D57" s="68" t="s">
        <v>25</v>
      </c>
      <c r="E57" s="69">
        <f t="shared" si="2"/>
        <v>-1021.4698999999999</v>
      </c>
      <c r="F57" s="70">
        <f t="shared" si="3"/>
        <v>1037.5300999999999</v>
      </c>
      <c r="G57" s="53">
        <f t="shared" si="4"/>
        <v>2059</v>
      </c>
      <c r="H57" s="71"/>
      <c r="I57" s="64"/>
    </row>
    <row r="58" spans="1:9" ht="15.75" customHeight="1" x14ac:dyDescent="0.25">
      <c r="A58" s="64"/>
      <c r="B58" s="64"/>
      <c r="C58" s="64"/>
      <c r="D58" s="68" t="s">
        <v>26</v>
      </c>
      <c r="E58" s="69">
        <f t="shared" si="2"/>
        <v>-946.06269999999995</v>
      </c>
      <c r="F58" s="70">
        <f t="shared" si="3"/>
        <v>960.93730000000005</v>
      </c>
      <c r="G58" s="53">
        <f t="shared" si="4"/>
        <v>1907</v>
      </c>
      <c r="H58" s="71"/>
      <c r="I58" s="64"/>
    </row>
    <row r="59" spans="1:9" ht="15.75" customHeight="1" x14ac:dyDescent="0.25">
      <c r="A59" s="64"/>
      <c r="B59" s="64"/>
      <c r="C59" s="64"/>
      <c r="D59" s="68" t="s">
        <v>27</v>
      </c>
      <c r="E59" s="69">
        <f t="shared" si="2"/>
        <v>-819.06110000000001</v>
      </c>
      <c r="F59" s="70">
        <f t="shared" si="3"/>
        <v>831.93889999999999</v>
      </c>
      <c r="G59" s="53">
        <f t="shared" si="4"/>
        <v>1651</v>
      </c>
      <c r="H59" s="71"/>
      <c r="I59" s="64"/>
    </row>
    <row r="60" spans="1:9" ht="15.75" customHeight="1" x14ac:dyDescent="0.25">
      <c r="A60" s="64"/>
      <c r="B60" s="64"/>
      <c r="C60" s="64"/>
      <c r="D60" s="68" t="s">
        <v>28</v>
      </c>
      <c r="E60" s="69">
        <f t="shared" si="2"/>
        <v>-692.55560000000003</v>
      </c>
      <c r="F60" s="70">
        <f t="shared" si="3"/>
        <v>703.44439999999997</v>
      </c>
      <c r="G60" s="53">
        <f t="shared" si="4"/>
        <v>1396</v>
      </c>
      <c r="H60" s="71"/>
      <c r="I60" s="64"/>
    </row>
    <row r="61" spans="1:9" ht="15.75" customHeight="1" x14ac:dyDescent="0.25">
      <c r="A61" s="64"/>
      <c r="B61" s="64"/>
      <c r="C61" s="64"/>
      <c r="D61" s="68" t="s">
        <v>29</v>
      </c>
      <c r="E61" s="69">
        <f t="shared" si="2"/>
        <v>-581.42920000000004</v>
      </c>
      <c r="F61" s="70">
        <f t="shared" si="3"/>
        <v>590.57079999999996</v>
      </c>
      <c r="G61" s="53">
        <f t="shared" si="4"/>
        <v>1172</v>
      </c>
      <c r="H61" s="71"/>
      <c r="I61" s="64"/>
    </row>
    <row r="62" spans="1:9" ht="15.75" customHeight="1" x14ac:dyDescent="0.25">
      <c r="A62" s="64"/>
      <c r="B62" s="64"/>
      <c r="C62" s="64"/>
      <c r="D62" s="68" t="s">
        <v>30</v>
      </c>
      <c r="E62" s="69">
        <f t="shared" si="2"/>
        <v>-527.35429999999997</v>
      </c>
      <c r="F62" s="70">
        <f t="shared" si="3"/>
        <v>535.64570000000003</v>
      </c>
      <c r="G62" s="53">
        <f t="shared" si="4"/>
        <v>1063</v>
      </c>
      <c r="H62" s="71"/>
      <c r="I62" s="64"/>
    </row>
    <row r="63" spans="1:9" ht="15.75" customHeight="1" x14ac:dyDescent="0.25">
      <c r="A63" s="64"/>
      <c r="B63" s="64"/>
      <c r="C63" s="64"/>
      <c r="D63" s="68" t="s">
        <v>31</v>
      </c>
      <c r="E63" s="69">
        <f t="shared" si="2"/>
        <v>-440.04070000000002</v>
      </c>
      <c r="F63" s="70">
        <f t="shared" si="3"/>
        <v>446.95929999999998</v>
      </c>
      <c r="G63" s="53">
        <f t="shared" si="4"/>
        <v>887</v>
      </c>
      <c r="H63" s="71"/>
      <c r="I63" s="64"/>
    </row>
    <row r="64" spans="1:9" ht="15.75" customHeight="1" x14ac:dyDescent="0.25">
      <c r="A64" s="64"/>
      <c r="B64" s="64"/>
      <c r="C64" s="64"/>
      <c r="D64" s="68" t="s">
        <v>32</v>
      </c>
      <c r="E64" s="69">
        <f t="shared" si="2"/>
        <v>-368.60230000000001</v>
      </c>
      <c r="F64" s="70">
        <f t="shared" si="3"/>
        <v>374.39769999999999</v>
      </c>
      <c r="G64" s="53">
        <f t="shared" si="4"/>
        <v>743</v>
      </c>
      <c r="H64" s="71"/>
      <c r="I64" s="64"/>
    </row>
    <row r="65" spans="1:9" ht="15.75" customHeight="1" x14ac:dyDescent="0.25">
      <c r="A65" s="64"/>
      <c r="B65" s="64"/>
      <c r="C65" s="64"/>
      <c r="D65" s="68" t="s">
        <v>33</v>
      </c>
      <c r="E65" s="69">
        <f t="shared" si="2"/>
        <v>-258.96420000000001</v>
      </c>
      <c r="F65" s="70">
        <f t="shared" si="3"/>
        <v>263.03579999999999</v>
      </c>
      <c r="G65" s="53">
        <f t="shared" si="4"/>
        <v>522</v>
      </c>
      <c r="H65" s="71"/>
      <c r="I65" s="64"/>
    </row>
    <row r="66" spans="1:9" ht="15.75" customHeight="1" x14ac:dyDescent="0.25">
      <c r="A66" s="64"/>
      <c r="B66" s="64"/>
      <c r="C66" s="64"/>
      <c r="D66" s="68" t="s">
        <v>34</v>
      </c>
      <c r="E66" s="69">
        <f t="shared" si="2"/>
        <v>-193.9751</v>
      </c>
      <c r="F66" s="70">
        <f t="shared" si="3"/>
        <v>197.0249</v>
      </c>
      <c r="G66" s="53">
        <f t="shared" si="4"/>
        <v>391</v>
      </c>
      <c r="H66" s="71"/>
      <c r="I66" s="64"/>
    </row>
    <row r="67" spans="1:9" ht="15.75" customHeight="1" x14ac:dyDescent="0.25">
      <c r="A67" s="64"/>
      <c r="B67" s="64"/>
      <c r="C67" s="64"/>
      <c r="D67" s="68" t="s">
        <v>108</v>
      </c>
      <c r="E67" s="69">
        <f t="shared" si="2"/>
        <v>-215.3074</v>
      </c>
      <c r="F67" s="70">
        <f t="shared" si="3"/>
        <v>218.6926</v>
      </c>
      <c r="G67" s="53">
        <f t="shared" si="4"/>
        <v>434</v>
      </c>
      <c r="H67" s="71"/>
      <c r="I67" s="64"/>
    </row>
    <row r="68" spans="1:9" ht="15.75" customHeight="1" x14ac:dyDescent="0.25">
      <c r="A68" s="64"/>
      <c r="B68" s="64"/>
      <c r="C68" s="64"/>
      <c r="D68" s="68" t="s">
        <v>2</v>
      </c>
      <c r="E68" s="72">
        <f>SUM(E51:E67)</f>
        <v>-14709.861100000002</v>
      </c>
      <c r="F68" s="72">
        <f>SUM(F51:F67)</f>
        <v>14941.138899999998</v>
      </c>
      <c r="G68" s="73">
        <f>SUM(G51:G67)</f>
        <v>29651</v>
      </c>
      <c r="H68" s="64"/>
      <c r="I68" s="64"/>
    </row>
    <row r="69" spans="1:9" ht="15.75" customHeight="1" x14ac:dyDescent="0.25">
      <c r="A69" s="110" t="s">
        <v>109</v>
      </c>
      <c r="B69" s="110"/>
      <c r="C69" s="110"/>
      <c r="D69" s="110"/>
      <c r="E69" s="110"/>
      <c r="F69" s="110"/>
      <c r="G69" s="110"/>
      <c r="H69" s="110"/>
      <c r="I69" s="110"/>
    </row>
    <row r="70" spans="1:9" ht="15.75" customHeight="1" x14ac:dyDescent="0.25">
      <c r="D70" s="74"/>
      <c r="E70" s="60"/>
      <c r="F70" s="58"/>
    </row>
    <row r="71" spans="1:9" ht="15.75" customHeight="1" x14ac:dyDescent="0.25">
      <c r="D71" s="74"/>
      <c r="E71" s="60"/>
      <c r="F71" s="58"/>
    </row>
    <row r="72" spans="1:9" x14ac:dyDescent="0.25">
      <c r="D72" s="74"/>
      <c r="E72" s="60"/>
      <c r="F72" s="58"/>
    </row>
    <row r="73" spans="1:9" x14ac:dyDescent="0.25">
      <c r="D73" s="74"/>
      <c r="E73" s="60"/>
      <c r="F73" s="58"/>
    </row>
    <row r="76" spans="1:9" ht="20.25" x14ac:dyDescent="0.3">
      <c r="A76" s="101" t="s">
        <v>97</v>
      </c>
      <c r="B76" s="101"/>
      <c r="C76" s="101"/>
      <c r="D76" s="101"/>
      <c r="E76" s="101"/>
      <c r="F76" s="101"/>
      <c r="G76" s="101"/>
      <c r="H76" s="101"/>
      <c r="I76" s="101"/>
    </row>
    <row r="77" spans="1:9" ht="18" x14ac:dyDescent="0.25">
      <c r="A77" s="102" t="s">
        <v>118</v>
      </c>
      <c r="B77" s="102"/>
      <c r="C77" s="102"/>
      <c r="D77" s="102"/>
      <c r="E77" s="102"/>
      <c r="F77" s="102"/>
      <c r="G77" s="102"/>
      <c r="H77" s="102"/>
      <c r="I77" s="102"/>
    </row>
    <row r="78" spans="1:9" ht="16.5" thickBot="1" x14ac:dyDescent="0.3">
      <c r="C78" s="103" t="s">
        <v>121</v>
      </c>
      <c r="D78" s="103"/>
      <c r="E78" s="103"/>
      <c r="F78" s="103"/>
      <c r="G78" s="103"/>
    </row>
    <row r="79" spans="1:9" ht="15.75" thickTop="1" x14ac:dyDescent="0.25">
      <c r="C79" s="104" t="s">
        <v>103</v>
      </c>
      <c r="D79" s="105"/>
      <c r="E79" s="48" t="s">
        <v>104</v>
      </c>
      <c r="F79" s="48" t="s">
        <v>105</v>
      </c>
      <c r="G79" s="49" t="s">
        <v>2</v>
      </c>
      <c r="H79" s="50"/>
      <c r="I79" s="50"/>
    </row>
    <row r="80" spans="1:9" ht="15.75" x14ac:dyDescent="0.25">
      <c r="C80" s="99" t="s">
        <v>106</v>
      </c>
      <c r="D80" s="100"/>
      <c r="E80" s="51">
        <f t="shared" ref="E80:E96" si="5">G80*0.4961</f>
        <v>1386.1034</v>
      </c>
      <c r="F80" s="52">
        <f t="shared" ref="F80:F96" si="6">G80*0.5039</f>
        <v>1407.8966</v>
      </c>
      <c r="G80" s="53">
        <v>2794</v>
      </c>
      <c r="H80" s="54"/>
      <c r="I80" s="54"/>
    </row>
    <row r="81" spans="3:9" ht="15.75" x14ac:dyDescent="0.25">
      <c r="C81" s="99" t="s">
        <v>107</v>
      </c>
      <c r="D81" s="100"/>
      <c r="E81" s="51">
        <f t="shared" si="5"/>
        <v>1614.8054999999999</v>
      </c>
      <c r="F81" s="52">
        <f t="shared" si="6"/>
        <v>1640.1945000000001</v>
      </c>
      <c r="G81" s="53">
        <v>3255</v>
      </c>
      <c r="H81" s="54"/>
      <c r="I81" s="54"/>
    </row>
    <row r="82" spans="3:9" ht="15.75" x14ac:dyDescent="0.25">
      <c r="C82" s="99" t="s">
        <v>40</v>
      </c>
      <c r="D82" s="100"/>
      <c r="E82" s="51">
        <f t="shared" si="5"/>
        <v>1579.5824</v>
      </c>
      <c r="F82" s="52">
        <f t="shared" si="6"/>
        <v>1604.4176</v>
      </c>
      <c r="G82" s="53">
        <v>3184</v>
      </c>
      <c r="H82" s="54"/>
      <c r="I82" s="54"/>
    </row>
    <row r="83" spans="3:9" ht="15.75" x14ac:dyDescent="0.25">
      <c r="C83" s="99" t="s">
        <v>41</v>
      </c>
      <c r="D83" s="100"/>
      <c r="E83" s="51">
        <f t="shared" si="5"/>
        <v>1510.1284000000001</v>
      </c>
      <c r="F83" s="52">
        <f t="shared" si="6"/>
        <v>1533.8715999999999</v>
      </c>
      <c r="G83" s="53">
        <v>3044</v>
      </c>
      <c r="H83" s="54"/>
      <c r="I83" s="54"/>
    </row>
    <row r="84" spans="3:9" ht="15.75" x14ac:dyDescent="0.25">
      <c r="C84" s="99" t="s">
        <v>23</v>
      </c>
      <c r="D84" s="100"/>
      <c r="E84" s="51">
        <f t="shared" si="5"/>
        <v>1375.6852999999999</v>
      </c>
      <c r="F84" s="52">
        <f t="shared" si="6"/>
        <v>1397.3147000000001</v>
      </c>
      <c r="G84" s="53">
        <v>2773</v>
      </c>
      <c r="H84" s="54"/>
    </row>
    <row r="85" spans="3:9" ht="15.75" x14ac:dyDescent="0.25">
      <c r="C85" s="99" t="s">
        <v>24</v>
      </c>
      <c r="D85" s="100"/>
      <c r="E85" s="51">
        <f t="shared" si="5"/>
        <v>1178.7336</v>
      </c>
      <c r="F85" s="52">
        <f t="shared" si="6"/>
        <v>1197.2664</v>
      </c>
      <c r="G85" s="53">
        <v>2376</v>
      </c>
      <c r="H85" s="54"/>
    </row>
    <row r="86" spans="3:9" ht="15.75" x14ac:dyDescent="0.25">
      <c r="C86" s="99" t="s">
        <v>25</v>
      </c>
      <c r="D86" s="100"/>
      <c r="E86" s="51">
        <f t="shared" si="5"/>
        <v>1021.4698999999999</v>
      </c>
      <c r="F86" s="52">
        <f t="shared" si="6"/>
        <v>1037.5300999999999</v>
      </c>
      <c r="G86" s="53">
        <v>2059</v>
      </c>
      <c r="H86" s="54"/>
    </row>
    <row r="87" spans="3:9" ht="15.75" x14ac:dyDescent="0.25">
      <c r="C87" s="99" t="s">
        <v>26</v>
      </c>
      <c r="D87" s="100"/>
      <c r="E87" s="51">
        <f t="shared" si="5"/>
        <v>946.06269999999995</v>
      </c>
      <c r="F87" s="52">
        <f t="shared" si="6"/>
        <v>960.93730000000005</v>
      </c>
      <c r="G87" s="53">
        <v>1907</v>
      </c>
      <c r="H87" s="54"/>
    </row>
    <row r="88" spans="3:9" ht="15.75" x14ac:dyDescent="0.25">
      <c r="C88" s="99" t="s">
        <v>27</v>
      </c>
      <c r="D88" s="100"/>
      <c r="E88" s="51">
        <f t="shared" si="5"/>
        <v>819.06110000000001</v>
      </c>
      <c r="F88" s="52">
        <f t="shared" si="6"/>
        <v>831.93889999999999</v>
      </c>
      <c r="G88" s="53">
        <v>1651</v>
      </c>
      <c r="H88" s="54"/>
    </row>
    <row r="89" spans="3:9" ht="15.75" x14ac:dyDescent="0.25">
      <c r="C89" s="99" t="s">
        <v>28</v>
      </c>
      <c r="D89" s="100"/>
      <c r="E89" s="51">
        <f t="shared" si="5"/>
        <v>692.55560000000003</v>
      </c>
      <c r="F89" s="52">
        <f t="shared" si="6"/>
        <v>703.44439999999997</v>
      </c>
      <c r="G89" s="53">
        <v>1396</v>
      </c>
      <c r="H89" s="54"/>
    </row>
    <row r="90" spans="3:9" ht="15.75" x14ac:dyDescent="0.25">
      <c r="C90" s="99" t="s">
        <v>29</v>
      </c>
      <c r="D90" s="100"/>
      <c r="E90" s="51">
        <f t="shared" si="5"/>
        <v>581.42920000000004</v>
      </c>
      <c r="F90" s="52">
        <f t="shared" si="6"/>
        <v>590.57079999999996</v>
      </c>
      <c r="G90" s="53">
        <v>1172</v>
      </c>
      <c r="H90" s="54"/>
      <c r="I90" s="54"/>
    </row>
    <row r="91" spans="3:9" ht="15.75" x14ac:dyDescent="0.25">
      <c r="C91" s="99" t="s">
        <v>30</v>
      </c>
      <c r="D91" s="100"/>
      <c r="E91" s="51">
        <f t="shared" si="5"/>
        <v>527.35429999999997</v>
      </c>
      <c r="F91" s="52">
        <f t="shared" si="6"/>
        <v>535.64570000000003</v>
      </c>
      <c r="G91" s="53">
        <v>1063</v>
      </c>
      <c r="H91" s="54"/>
      <c r="I91" s="54"/>
    </row>
    <row r="92" spans="3:9" ht="15.75" x14ac:dyDescent="0.25">
      <c r="C92" s="99" t="s">
        <v>31</v>
      </c>
      <c r="D92" s="100"/>
      <c r="E92" s="51">
        <f t="shared" si="5"/>
        <v>440.04070000000002</v>
      </c>
      <c r="F92" s="52">
        <f t="shared" si="6"/>
        <v>446.95929999999998</v>
      </c>
      <c r="G92" s="53">
        <v>887</v>
      </c>
      <c r="H92" s="54"/>
      <c r="I92" s="54"/>
    </row>
    <row r="93" spans="3:9" ht="15.75" x14ac:dyDescent="0.25">
      <c r="C93" s="99" t="s">
        <v>32</v>
      </c>
      <c r="D93" s="100"/>
      <c r="E93" s="51">
        <f t="shared" si="5"/>
        <v>368.60230000000001</v>
      </c>
      <c r="F93" s="52">
        <f t="shared" si="6"/>
        <v>374.39769999999999</v>
      </c>
      <c r="G93" s="53">
        <v>743</v>
      </c>
      <c r="H93" s="54"/>
      <c r="I93" s="54"/>
    </row>
    <row r="94" spans="3:9" ht="15.75" x14ac:dyDescent="0.25">
      <c r="C94" s="99" t="s">
        <v>33</v>
      </c>
      <c r="D94" s="100"/>
      <c r="E94" s="51">
        <f t="shared" si="5"/>
        <v>258.96420000000001</v>
      </c>
      <c r="F94" s="52">
        <f t="shared" si="6"/>
        <v>263.03579999999999</v>
      </c>
      <c r="G94" s="53">
        <v>522</v>
      </c>
      <c r="H94" s="54"/>
      <c r="I94" s="54"/>
    </row>
    <row r="95" spans="3:9" ht="15.75" x14ac:dyDescent="0.25">
      <c r="C95" s="99" t="s">
        <v>34</v>
      </c>
      <c r="D95" s="100"/>
      <c r="E95" s="51">
        <f t="shared" si="5"/>
        <v>193.9751</v>
      </c>
      <c r="F95" s="52">
        <f t="shared" si="6"/>
        <v>197.0249</v>
      </c>
      <c r="G95" s="53">
        <v>391</v>
      </c>
      <c r="H95" s="54"/>
      <c r="I95" s="54"/>
    </row>
    <row r="96" spans="3:9" ht="15.75" x14ac:dyDescent="0.25">
      <c r="C96" s="99" t="s">
        <v>108</v>
      </c>
      <c r="D96" s="100"/>
      <c r="E96" s="51">
        <f t="shared" si="5"/>
        <v>215.3074</v>
      </c>
      <c r="F96" s="52">
        <f t="shared" si="6"/>
        <v>218.6926</v>
      </c>
      <c r="G96" s="53">
        <v>434</v>
      </c>
      <c r="H96" s="54"/>
      <c r="I96" s="54"/>
    </row>
    <row r="97" spans="2:9" ht="16.5" thickBot="1" x14ac:dyDescent="0.3">
      <c r="C97" s="106" t="s">
        <v>2</v>
      </c>
      <c r="D97" s="107"/>
      <c r="E97" s="55">
        <f>SUM(E80:E96)</f>
        <v>14709.861100000002</v>
      </c>
      <c r="F97" s="55">
        <f>SUM(F80:F96)</f>
        <v>14941.138899999998</v>
      </c>
      <c r="G97" s="56">
        <f>SUM(G80:G96)</f>
        <v>29651</v>
      </c>
    </row>
    <row r="98" spans="2:9" ht="15.75" thickTop="1" x14ac:dyDescent="0.25">
      <c r="C98" s="108" t="s">
        <v>109</v>
      </c>
      <c r="D98" s="108"/>
      <c r="E98" s="108"/>
      <c r="F98" s="108"/>
      <c r="G98" s="108"/>
      <c r="H98" s="40"/>
    </row>
    <row r="99" spans="2:9" x14ac:dyDescent="0.25">
      <c r="C99" s="40"/>
      <c r="D99" s="40"/>
      <c r="E99" s="50"/>
      <c r="F99" s="40"/>
      <c r="G99" s="57"/>
      <c r="H99" s="40"/>
      <c r="I99" s="40"/>
    </row>
    <row r="100" spans="2:9" ht="18" x14ac:dyDescent="0.25">
      <c r="B100" s="109" t="s">
        <v>119</v>
      </c>
      <c r="C100" s="109"/>
      <c r="D100" s="109"/>
      <c r="E100" s="109"/>
      <c r="F100" s="109"/>
      <c r="G100" s="109"/>
      <c r="H100" s="109"/>
      <c r="I100" s="40"/>
    </row>
    <row r="101" spans="2:9" ht="16.5" thickBot="1" x14ac:dyDescent="0.3">
      <c r="C101" s="103" t="str">
        <f>+C78</f>
        <v>MICRO RED MULLACONTIHUECO</v>
      </c>
      <c r="D101" s="103"/>
      <c r="E101" s="103"/>
      <c r="F101" s="103"/>
      <c r="G101" s="103"/>
    </row>
    <row r="102" spans="2:9" ht="15.75" thickTop="1" x14ac:dyDescent="0.25">
      <c r="E102" s="58"/>
      <c r="F102" s="58"/>
    </row>
    <row r="103" spans="2:9" x14ac:dyDescent="0.25">
      <c r="E103" s="59" t="s">
        <v>103</v>
      </c>
      <c r="F103" s="58"/>
    </row>
    <row r="104" spans="2:9" x14ac:dyDescent="0.25">
      <c r="E104" s="59" t="s">
        <v>108</v>
      </c>
      <c r="F104" s="58"/>
    </row>
    <row r="105" spans="2:9" x14ac:dyDescent="0.25">
      <c r="E105" s="59" t="s">
        <v>34</v>
      </c>
      <c r="F105" s="58"/>
    </row>
    <row r="106" spans="2:9" x14ac:dyDescent="0.25">
      <c r="E106" s="59" t="s">
        <v>33</v>
      </c>
      <c r="F106" s="58"/>
    </row>
    <row r="107" spans="2:9" x14ac:dyDescent="0.25">
      <c r="E107" s="59" t="s">
        <v>32</v>
      </c>
      <c r="F107" s="58"/>
    </row>
    <row r="108" spans="2:9" x14ac:dyDescent="0.25">
      <c r="E108" s="59" t="s">
        <v>31</v>
      </c>
      <c r="F108" s="58"/>
    </row>
    <row r="109" spans="2:9" x14ac:dyDescent="0.25">
      <c r="E109" s="59" t="s">
        <v>30</v>
      </c>
      <c r="F109" s="58"/>
    </row>
    <row r="110" spans="2:9" x14ac:dyDescent="0.25">
      <c r="E110" s="59" t="s">
        <v>29</v>
      </c>
      <c r="F110" s="58"/>
    </row>
    <row r="111" spans="2:9" x14ac:dyDescent="0.25">
      <c r="E111" s="59" t="s">
        <v>28</v>
      </c>
      <c r="F111" s="58"/>
    </row>
    <row r="112" spans="2:9" x14ac:dyDescent="0.25">
      <c r="E112" s="59" t="s">
        <v>27</v>
      </c>
      <c r="F112" s="58"/>
    </row>
    <row r="113" spans="1:9" x14ac:dyDescent="0.25">
      <c r="E113" s="59" t="s">
        <v>26</v>
      </c>
      <c r="F113" s="58"/>
    </row>
    <row r="114" spans="1:9" x14ac:dyDescent="0.25">
      <c r="E114" s="59" t="s">
        <v>25</v>
      </c>
      <c r="F114" s="58"/>
    </row>
    <row r="115" spans="1:9" x14ac:dyDescent="0.25">
      <c r="E115" s="59" t="s">
        <v>24</v>
      </c>
      <c r="F115" s="58"/>
    </row>
    <row r="116" spans="1:9" x14ac:dyDescent="0.25">
      <c r="E116" s="59" t="s">
        <v>23</v>
      </c>
      <c r="F116" s="58"/>
    </row>
    <row r="117" spans="1:9" x14ac:dyDescent="0.25">
      <c r="E117" s="59" t="s">
        <v>41</v>
      </c>
      <c r="F117" s="58"/>
    </row>
    <row r="118" spans="1:9" x14ac:dyDescent="0.25">
      <c r="E118" s="59" t="s">
        <v>40</v>
      </c>
      <c r="F118" s="58"/>
    </row>
    <row r="119" spans="1:9" x14ac:dyDescent="0.25">
      <c r="E119" s="59" t="s">
        <v>107</v>
      </c>
      <c r="F119" s="58"/>
    </row>
    <row r="120" spans="1:9" x14ac:dyDescent="0.25">
      <c r="E120" s="59" t="s">
        <v>106</v>
      </c>
      <c r="F120" s="58"/>
    </row>
    <row r="121" spans="1:9" x14ac:dyDescent="0.25">
      <c r="E121" s="60"/>
      <c r="F121" s="59"/>
    </row>
    <row r="122" spans="1:9" x14ac:dyDescent="0.25">
      <c r="E122" s="60"/>
      <c r="F122" s="61"/>
    </row>
    <row r="123" spans="1:9" ht="18" customHeight="1" x14ac:dyDescent="0.25">
      <c r="A123" s="62" t="s">
        <v>110</v>
      </c>
      <c r="E123" s="60"/>
      <c r="F123" s="63"/>
    </row>
    <row r="124" spans="1:9" ht="18" customHeight="1" x14ac:dyDescent="0.25">
      <c r="A124" s="64"/>
      <c r="B124" s="64"/>
      <c r="C124" s="64"/>
      <c r="D124" s="65" t="s">
        <v>103</v>
      </c>
      <c r="E124" s="66" t="s">
        <v>104</v>
      </c>
      <c r="F124" s="66" t="s">
        <v>105</v>
      </c>
      <c r="G124" s="66" t="s">
        <v>2</v>
      </c>
      <c r="H124" s="67"/>
      <c r="I124" s="64"/>
    </row>
    <row r="125" spans="1:9" ht="18" customHeight="1" x14ac:dyDescent="0.25">
      <c r="A125" s="64"/>
      <c r="B125" s="64"/>
      <c r="C125" s="64"/>
      <c r="D125" s="68" t="s">
        <v>106</v>
      </c>
      <c r="E125" s="69">
        <f t="shared" ref="E125:E141" si="7">-G125*0.4961</f>
        <v>-1386.1034</v>
      </c>
      <c r="F125" s="70">
        <f t="shared" ref="F125:F141" si="8">G125*0.5039</f>
        <v>1407.8966</v>
      </c>
      <c r="G125" s="53">
        <f t="shared" ref="G125:G141" si="9">+G80</f>
        <v>2794</v>
      </c>
      <c r="H125" s="71"/>
      <c r="I125" s="64"/>
    </row>
    <row r="126" spans="1:9" ht="18" customHeight="1" x14ac:dyDescent="0.25">
      <c r="A126" s="64"/>
      <c r="B126" s="64"/>
      <c r="C126" s="64"/>
      <c r="D126" s="68" t="s">
        <v>107</v>
      </c>
      <c r="E126" s="69">
        <f t="shared" si="7"/>
        <v>-1614.8054999999999</v>
      </c>
      <c r="F126" s="70">
        <f t="shared" si="8"/>
        <v>1640.1945000000001</v>
      </c>
      <c r="G126" s="53">
        <f t="shared" si="9"/>
        <v>3255</v>
      </c>
      <c r="H126" s="71"/>
      <c r="I126" s="64"/>
    </row>
    <row r="127" spans="1:9" ht="18" customHeight="1" x14ac:dyDescent="0.25">
      <c r="A127" s="64"/>
      <c r="B127" s="64"/>
      <c r="C127" s="64"/>
      <c r="D127" s="68" t="s">
        <v>40</v>
      </c>
      <c r="E127" s="69">
        <f t="shared" si="7"/>
        <v>-1579.5824</v>
      </c>
      <c r="F127" s="70">
        <f t="shared" si="8"/>
        <v>1604.4176</v>
      </c>
      <c r="G127" s="53">
        <f t="shared" si="9"/>
        <v>3184</v>
      </c>
      <c r="H127" s="71"/>
      <c r="I127" s="64"/>
    </row>
    <row r="128" spans="1:9" ht="18" customHeight="1" x14ac:dyDescent="0.25">
      <c r="A128" s="64"/>
      <c r="B128" s="64"/>
      <c r="C128" s="64"/>
      <c r="D128" s="68" t="s">
        <v>41</v>
      </c>
      <c r="E128" s="69">
        <f t="shared" si="7"/>
        <v>-1510.1284000000001</v>
      </c>
      <c r="F128" s="70">
        <f t="shared" si="8"/>
        <v>1533.8715999999999</v>
      </c>
      <c r="G128" s="53">
        <f t="shared" si="9"/>
        <v>3044</v>
      </c>
      <c r="H128" s="71"/>
      <c r="I128" s="64"/>
    </row>
    <row r="129" spans="1:9" ht="18" customHeight="1" x14ac:dyDescent="0.25">
      <c r="A129" s="64"/>
      <c r="B129" s="64"/>
      <c r="C129" s="64"/>
      <c r="D129" s="68" t="s">
        <v>23</v>
      </c>
      <c r="E129" s="69">
        <f t="shared" si="7"/>
        <v>-1375.6852999999999</v>
      </c>
      <c r="F129" s="70">
        <f t="shared" si="8"/>
        <v>1397.3147000000001</v>
      </c>
      <c r="G129" s="53">
        <f t="shared" si="9"/>
        <v>2773</v>
      </c>
      <c r="H129" s="71"/>
      <c r="I129" s="64"/>
    </row>
    <row r="130" spans="1:9" ht="18" customHeight="1" x14ac:dyDescent="0.25">
      <c r="A130" s="64"/>
      <c r="B130" s="64"/>
      <c r="C130" s="64"/>
      <c r="D130" s="68" t="s">
        <v>24</v>
      </c>
      <c r="E130" s="69">
        <f t="shared" si="7"/>
        <v>-1178.7336</v>
      </c>
      <c r="F130" s="70">
        <f t="shared" si="8"/>
        <v>1197.2664</v>
      </c>
      <c r="G130" s="53">
        <f t="shared" si="9"/>
        <v>2376</v>
      </c>
      <c r="H130" s="71"/>
      <c r="I130" s="64"/>
    </row>
    <row r="131" spans="1:9" ht="18" customHeight="1" x14ac:dyDescent="0.25">
      <c r="A131" s="64"/>
      <c r="B131" s="64"/>
      <c r="C131" s="64"/>
      <c r="D131" s="68" t="s">
        <v>25</v>
      </c>
      <c r="E131" s="69">
        <f t="shared" si="7"/>
        <v>-1021.4698999999999</v>
      </c>
      <c r="F131" s="70">
        <f t="shared" si="8"/>
        <v>1037.5300999999999</v>
      </c>
      <c r="G131" s="53">
        <f t="shared" si="9"/>
        <v>2059</v>
      </c>
      <c r="H131" s="71"/>
      <c r="I131" s="64"/>
    </row>
    <row r="132" spans="1:9" ht="18" customHeight="1" x14ac:dyDescent="0.25">
      <c r="A132" s="64"/>
      <c r="B132" s="64"/>
      <c r="C132" s="64"/>
      <c r="D132" s="68" t="s">
        <v>26</v>
      </c>
      <c r="E132" s="69">
        <f t="shared" si="7"/>
        <v>-946.06269999999995</v>
      </c>
      <c r="F132" s="70">
        <f t="shared" si="8"/>
        <v>960.93730000000005</v>
      </c>
      <c r="G132" s="53">
        <f t="shared" si="9"/>
        <v>1907</v>
      </c>
      <c r="H132" s="71"/>
      <c r="I132" s="64"/>
    </row>
    <row r="133" spans="1:9" ht="18" customHeight="1" x14ac:dyDescent="0.25">
      <c r="A133" s="64"/>
      <c r="B133" s="64"/>
      <c r="C133" s="64"/>
      <c r="D133" s="68" t="s">
        <v>27</v>
      </c>
      <c r="E133" s="69">
        <f t="shared" si="7"/>
        <v>-819.06110000000001</v>
      </c>
      <c r="F133" s="70">
        <f t="shared" si="8"/>
        <v>831.93889999999999</v>
      </c>
      <c r="G133" s="53">
        <f t="shared" si="9"/>
        <v>1651</v>
      </c>
      <c r="H133" s="71"/>
      <c r="I133" s="64"/>
    </row>
    <row r="134" spans="1:9" ht="18" customHeight="1" x14ac:dyDescent="0.25">
      <c r="A134" s="64"/>
      <c r="B134" s="64"/>
      <c r="C134" s="64"/>
      <c r="D134" s="68" t="s">
        <v>28</v>
      </c>
      <c r="E134" s="69">
        <f t="shared" si="7"/>
        <v>-692.55560000000003</v>
      </c>
      <c r="F134" s="70">
        <f t="shared" si="8"/>
        <v>703.44439999999997</v>
      </c>
      <c r="G134" s="53">
        <f t="shared" si="9"/>
        <v>1396</v>
      </c>
      <c r="H134" s="71"/>
      <c r="I134" s="64"/>
    </row>
    <row r="135" spans="1:9" ht="18" customHeight="1" x14ac:dyDescent="0.25">
      <c r="A135" s="64"/>
      <c r="B135" s="64"/>
      <c r="C135" s="64"/>
      <c r="D135" s="68" t="s">
        <v>29</v>
      </c>
      <c r="E135" s="69">
        <f t="shared" si="7"/>
        <v>-581.42920000000004</v>
      </c>
      <c r="F135" s="70">
        <f t="shared" si="8"/>
        <v>590.57079999999996</v>
      </c>
      <c r="G135" s="53">
        <f t="shared" si="9"/>
        <v>1172</v>
      </c>
      <c r="H135" s="71"/>
      <c r="I135" s="64"/>
    </row>
    <row r="136" spans="1:9" ht="18" customHeight="1" x14ac:dyDescent="0.25">
      <c r="A136" s="64"/>
      <c r="B136" s="64"/>
      <c r="C136" s="64"/>
      <c r="D136" s="68" t="s">
        <v>30</v>
      </c>
      <c r="E136" s="69">
        <f t="shared" si="7"/>
        <v>-527.35429999999997</v>
      </c>
      <c r="F136" s="70">
        <f t="shared" si="8"/>
        <v>535.64570000000003</v>
      </c>
      <c r="G136" s="53">
        <f t="shared" si="9"/>
        <v>1063</v>
      </c>
      <c r="H136" s="71"/>
      <c r="I136" s="64"/>
    </row>
    <row r="137" spans="1:9" ht="18" customHeight="1" x14ac:dyDescent="0.25">
      <c r="A137" s="64"/>
      <c r="B137" s="64"/>
      <c r="C137" s="64"/>
      <c r="D137" s="68" t="s">
        <v>31</v>
      </c>
      <c r="E137" s="69">
        <f t="shared" si="7"/>
        <v>-440.04070000000002</v>
      </c>
      <c r="F137" s="70">
        <f t="shared" si="8"/>
        <v>446.95929999999998</v>
      </c>
      <c r="G137" s="53">
        <f t="shared" si="9"/>
        <v>887</v>
      </c>
      <c r="H137" s="71"/>
      <c r="I137" s="64"/>
    </row>
    <row r="138" spans="1:9" ht="18" customHeight="1" x14ac:dyDescent="0.25">
      <c r="A138" s="64"/>
      <c r="B138" s="64"/>
      <c r="C138" s="64"/>
      <c r="D138" s="68" t="s">
        <v>32</v>
      </c>
      <c r="E138" s="69">
        <f t="shared" si="7"/>
        <v>-368.60230000000001</v>
      </c>
      <c r="F138" s="70">
        <f t="shared" si="8"/>
        <v>374.39769999999999</v>
      </c>
      <c r="G138" s="53">
        <f t="shared" si="9"/>
        <v>743</v>
      </c>
      <c r="H138" s="71"/>
      <c r="I138" s="64"/>
    </row>
    <row r="139" spans="1:9" ht="18" customHeight="1" x14ac:dyDescent="0.25">
      <c r="A139" s="64"/>
      <c r="B139" s="64"/>
      <c r="C139" s="64"/>
      <c r="D139" s="68" t="s">
        <v>33</v>
      </c>
      <c r="E139" s="69">
        <f t="shared" si="7"/>
        <v>-258.96420000000001</v>
      </c>
      <c r="F139" s="70">
        <f t="shared" si="8"/>
        <v>263.03579999999999</v>
      </c>
      <c r="G139" s="53">
        <f t="shared" si="9"/>
        <v>522</v>
      </c>
      <c r="H139" s="71"/>
      <c r="I139" s="64"/>
    </row>
    <row r="140" spans="1:9" ht="18" customHeight="1" x14ac:dyDescent="0.25">
      <c r="A140" s="64"/>
      <c r="B140" s="64"/>
      <c r="C140" s="64"/>
      <c r="D140" s="68" t="s">
        <v>34</v>
      </c>
      <c r="E140" s="69">
        <f t="shared" si="7"/>
        <v>-193.9751</v>
      </c>
      <c r="F140" s="70">
        <f t="shared" si="8"/>
        <v>197.0249</v>
      </c>
      <c r="G140" s="53">
        <f t="shared" si="9"/>
        <v>391</v>
      </c>
      <c r="H140" s="71"/>
      <c r="I140" s="64"/>
    </row>
    <row r="141" spans="1:9" ht="18" customHeight="1" x14ac:dyDescent="0.25">
      <c r="A141" s="64"/>
      <c r="B141" s="64"/>
      <c r="C141" s="64"/>
      <c r="D141" s="68" t="s">
        <v>108</v>
      </c>
      <c r="E141" s="69">
        <f t="shared" si="7"/>
        <v>-215.3074</v>
      </c>
      <c r="F141" s="70">
        <f t="shared" si="8"/>
        <v>218.6926</v>
      </c>
      <c r="G141" s="53">
        <f t="shared" si="9"/>
        <v>434</v>
      </c>
      <c r="H141" s="71"/>
      <c r="I141" s="64"/>
    </row>
    <row r="142" spans="1:9" ht="18" customHeight="1" x14ac:dyDescent="0.25">
      <c r="A142" s="64"/>
      <c r="B142" s="64"/>
      <c r="C142" s="64"/>
      <c r="D142" s="68" t="s">
        <v>2</v>
      </c>
      <c r="E142" s="72">
        <f>SUM(E125:E141)</f>
        <v>-14709.861100000002</v>
      </c>
      <c r="F142" s="72">
        <f>SUM(F125:F141)</f>
        <v>14941.138899999998</v>
      </c>
      <c r="G142" s="73">
        <f>SUM(G125:G141)</f>
        <v>29651</v>
      </c>
      <c r="H142" s="64"/>
      <c r="I142" s="64"/>
    </row>
    <row r="143" spans="1:9" ht="18" customHeight="1" x14ac:dyDescent="0.25">
      <c r="A143" s="110" t="s">
        <v>109</v>
      </c>
      <c r="B143" s="110"/>
      <c r="C143" s="110"/>
      <c r="D143" s="110"/>
      <c r="E143" s="110"/>
      <c r="F143" s="110"/>
      <c r="G143" s="110"/>
      <c r="H143" s="110"/>
      <c r="I143" s="110"/>
    </row>
    <row r="144" spans="1:9" ht="18" customHeight="1" x14ac:dyDescent="0.25">
      <c r="D144" s="74"/>
      <c r="E144" s="60"/>
      <c r="F144" s="58"/>
    </row>
    <row r="145" spans="1:9" ht="18" customHeight="1" x14ac:dyDescent="0.25">
      <c r="D145" s="74"/>
      <c r="E145" s="60"/>
      <c r="F145" s="58"/>
    </row>
    <row r="146" spans="1:9" x14ac:dyDescent="0.25">
      <c r="D146" s="74"/>
      <c r="E146" s="60"/>
      <c r="F146" s="58"/>
    </row>
    <row r="147" spans="1:9" x14ac:dyDescent="0.25">
      <c r="D147" s="74"/>
      <c r="E147" s="60"/>
      <c r="F147" s="58"/>
    </row>
    <row r="150" spans="1:9" ht="20.25" x14ac:dyDescent="0.3">
      <c r="A150" s="101" t="s">
        <v>97</v>
      </c>
      <c r="B150" s="101"/>
      <c r="C150" s="101"/>
      <c r="D150" s="101"/>
      <c r="E150" s="101"/>
      <c r="F150" s="101"/>
      <c r="G150" s="101"/>
      <c r="H150" s="101"/>
      <c r="I150" s="101"/>
    </row>
    <row r="151" spans="1:9" ht="18" x14ac:dyDescent="0.25">
      <c r="A151" s="102" t="s">
        <v>118</v>
      </c>
      <c r="B151" s="102"/>
      <c r="C151" s="102"/>
      <c r="D151" s="102"/>
      <c r="E151" s="102"/>
      <c r="F151" s="102"/>
      <c r="G151" s="102"/>
      <c r="H151" s="102"/>
      <c r="I151" s="102"/>
    </row>
    <row r="152" spans="1:9" ht="16.5" thickBot="1" x14ac:dyDescent="0.3">
      <c r="C152" s="103" t="s">
        <v>53</v>
      </c>
      <c r="D152" s="103"/>
      <c r="E152" s="103"/>
      <c r="F152" s="103"/>
      <c r="G152" s="103"/>
    </row>
    <row r="153" spans="1:9" ht="15.75" thickTop="1" x14ac:dyDescent="0.25">
      <c r="C153" s="104" t="s">
        <v>103</v>
      </c>
      <c r="D153" s="105"/>
      <c r="E153" s="48" t="s">
        <v>104</v>
      </c>
      <c r="F153" s="48" t="s">
        <v>105</v>
      </c>
      <c r="G153" s="49" t="s">
        <v>2</v>
      </c>
      <c r="H153" s="50"/>
      <c r="I153" s="50"/>
    </row>
    <row r="154" spans="1:9" ht="15.75" x14ac:dyDescent="0.25">
      <c r="C154" s="99" t="s">
        <v>106</v>
      </c>
      <c r="D154" s="100"/>
      <c r="E154" s="51">
        <f t="shared" ref="E154:E170" si="10">G154*0.4961</f>
        <v>468.3184</v>
      </c>
      <c r="F154" s="52">
        <f t="shared" ref="F154:F170" si="11">G154*0.5039</f>
        <v>475.6816</v>
      </c>
      <c r="G154" s="53">
        <v>944</v>
      </c>
      <c r="H154" s="54"/>
      <c r="I154" s="54"/>
    </row>
    <row r="155" spans="1:9" ht="15.75" x14ac:dyDescent="0.25">
      <c r="C155" s="99" t="s">
        <v>107</v>
      </c>
      <c r="D155" s="100"/>
      <c r="E155" s="51">
        <f t="shared" si="10"/>
        <v>546.70219999999995</v>
      </c>
      <c r="F155" s="52">
        <f t="shared" si="11"/>
        <v>555.29780000000005</v>
      </c>
      <c r="G155" s="53">
        <v>1102</v>
      </c>
      <c r="H155" s="54"/>
      <c r="I155" s="54"/>
    </row>
    <row r="156" spans="1:9" ht="15.75" x14ac:dyDescent="0.25">
      <c r="C156" s="99" t="s">
        <v>40</v>
      </c>
      <c r="D156" s="100"/>
      <c r="E156" s="51">
        <f t="shared" si="10"/>
        <v>532.81139999999994</v>
      </c>
      <c r="F156" s="52">
        <f t="shared" si="11"/>
        <v>541.18860000000006</v>
      </c>
      <c r="G156" s="53">
        <v>1074</v>
      </c>
      <c r="H156" s="54"/>
      <c r="I156" s="54"/>
    </row>
    <row r="157" spans="1:9" ht="15.75" x14ac:dyDescent="0.25">
      <c r="C157" s="99" t="s">
        <v>41</v>
      </c>
      <c r="D157" s="100"/>
      <c r="E157" s="51">
        <f t="shared" si="10"/>
        <v>508.5025</v>
      </c>
      <c r="F157" s="52">
        <f t="shared" si="11"/>
        <v>516.49750000000006</v>
      </c>
      <c r="G157" s="53">
        <v>1025</v>
      </c>
      <c r="H157" s="54"/>
      <c r="I157" s="54"/>
    </row>
    <row r="158" spans="1:9" ht="15.75" x14ac:dyDescent="0.25">
      <c r="C158" s="99" t="s">
        <v>23</v>
      </c>
      <c r="D158" s="100"/>
      <c r="E158" s="51">
        <f t="shared" si="10"/>
        <v>464.34960000000001</v>
      </c>
      <c r="F158" s="52">
        <f t="shared" si="11"/>
        <v>471.65039999999999</v>
      </c>
      <c r="G158" s="53">
        <v>936</v>
      </c>
      <c r="H158" s="54"/>
    </row>
    <row r="159" spans="1:9" ht="15.75" x14ac:dyDescent="0.25">
      <c r="C159" s="99" t="s">
        <v>24</v>
      </c>
      <c r="D159" s="100"/>
      <c r="E159" s="51">
        <f t="shared" si="10"/>
        <v>397.87219999999996</v>
      </c>
      <c r="F159" s="52">
        <f t="shared" si="11"/>
        <v>404.12780000000004</v>
      </c>
      <c r="G159" s="53">
        <v>802</v>
      </c>
      <c r="H159" s="54"/>
    </row>
    <row r="160" spans="1:9" ht="15.75" x14ac:dyDescent="0.25">
      <c r="C160" s="99" t="s">
        <v>25</v>
      </c>
      <c r="D160" s="100"/>
      <c r="E160" s="51">
        <f t="shared" si="10"/>
        <v>345.7817</v>
      </c>
      <c r="F160" s="52">
        <f t="shared" si="11"/>
        <v>351.2183</v>
      </c>
      <c r="G160" s="53">
        <v>697</v>
      </c>
      <c r="H160" s="54"/>
    </row>
    <row r="161" spans="2:9" ht="15.75" x14ac:dyDescent="0.25">
      <c r="C161" s="99" t="s">
        <v>26</v>
      </c>
      <c r="D161" s="100"/>
      <c r="E161" s="51">
        <f t="shared" si="10"/>
        <v>318.9923</v>
      </c>
      <c r="F161" s="52">
        <f t="shared" si="11"/>
        <v>324.0077</v>
      </c>
      <c r="G161" s="53">
        <v>643</v>
      </c>
      <c r="H161" s="54"/>
    </row>
    <row r="162" spans="2:9" ht="15.75" x14ac:dyDescent="0.25">
      <c r="C162" s="99" t="s">
        <v>27</v>
      </c>
      <c r="D162" s="100"/>
      <c r="E162" s="51">
        <f t="shared" si="10"/>
        <v>276.82380000000001</v>
      </c>
      <c r="F162" s="52">
        <f t="shared" si="11"/>
        <v>281.17619999999999</v>
      </c>
      <c r="G162" s="53">
        <v>558</v>
      </c>
      <c r="H162" s="54"/>
    </row>
    <row r="163" spans="2:9" ht="15.75" x14ac:dyDescent="0.25">
      <c r="C163" s="99" t="s">
        <v>28</v>
      </c>
      <c r="D163" s="100"/>
      <c r="E163" s="51">
        <f t="shared" si="10"/>
        <v>233.66309999999999</v>
      </c>
      <c r="F163" s="52">
        <f t="shared" si="11"/>
        <v>237.33690000000001</v>
      </c>
      <c r="G163" s="53">
        <v>471</v>
      </c>
      <c r="H163" s="54"/>
    </row>
    <row r="164" spans="2:9" ht="15.75" x14ac:dyDescent="0.25">
      <c r="C164" s="99" t="s">
        <v>29</v>
      </c>
      <c r="D164" s="100"/>
      <c r="E164" s="51">
        <f t="shared" si="10"/>
        <v>195.95949999999999</v>
      </c>
      <c r="F164" s="52">
        <f t="shared" si="11"/>
        <v>199.04050000000001</v>
      </c>
      <c r="G164" s="53">
        <v>395</v>
      </c>
      <c r="H164" s="54"/>
      <c r="I164" s="54"/>
    </row>
    <row r="165" spans="2:9" ht="15.75" x14ac:dyDescent="0.25">
      <c r="C165" s="99" t="s">
        <v>30</v>
      </c>
      <c r="D165" s="100"/>
      <c r="E165" s="51">
        <f t="shared" si="10"/>
        <v>178.596</v>
      </c>
      <c r="F165" s="52">
        <f t="shared" si="11"/>
        <v>181.404</v>
      </c>
      <c r="G165" s="53">
        <v>360</v>
      </c>
      <c r="H165" s="54"/>
      <c r="I165" s="54"/>
    </row>
    <row r="166" spans="2:9" ht="15.75" x14ac:dyDescent="0.25">
      <c r="C166" s="99" t="s">
        <v>31</v>
      </c>
      <c r="D166" s="100"/>
      <c r="E166" s="51">
        <f t="shared" si="10"/>
        <v>149.3261</v>
      </c>
      <c r="F166" s="52">
        <f t="shared" si="11"/>
        <v>151.6739</v>
      </c>
      <c r="G166" s="53">
        <v>301</v>
      </c>
      <c r="H166" s="54"/>
      <c r="I166" s="54"/>
    </row>
    <row r="167" spans="2:9" ht="15.75" x14ac:dyDescent="0.25">
      <c r="C167" s="99" t="s">
        <v>32</v>
      </c>
      <c r="D167" s="100"/>
      <c r="E167" s="51">
        <f t="shared" si="10"/>
        <v>124.02499999999999</v>
      </c>
      <c r="F167" s="52">
        <f t="shared" si="11"/>
        <v>125.97500000000001</v>
      </c>
      <c r="G167" s="53">
        <v>250</v>
      </c>
      <c r="H167" s="54"/>
      <c r="I167" s="54"/>
    </row>
    <row r="168" spans="2:9" ht="15.75" x14ac:dyDescent="0.25">
      <c r="C168" s="99" t="s">
        <v>33</v>
      </c>
      <c r="D168" s="100"/>
      <c r="E168" s="51">
        <f t="shared" si="10"/>
        <v>87.313599999999994</v>
      </c>
      <c r="F168" s="52">
        <f t="shared" si="11"/>
        <v>88.686400000000006</v>
      </c>
      <c r="G168" s="53">
        <v>176</v>
      </c>
      <c r="H168" s="54"/>
      <c r="I168" s="54"/>
    </row>
    <row r="169" spans="2:9" ht="15.75" x14ac:dyDescent="0.25">
      <c r="C169" s="99" t="s">
        <v>34</v>
      </c>
      <c r="D169" s="100"/>
      <c r="E169" s="51">
        <f t="shared" si="10"/>
        <v>65.981300000000005</v>
      </c>
      <c r="F169" s="52">
        <f t="shared" si="11"/>
        <v>67.018699999999995</v>
      </c>
      <c r="G169" s="53">
        <v>133</v>
      </c>
      <c r="H169" s="54"/>
      <c r="I169" s="54"/>
    </row>
    <row r="170" spans="2:9" ht="15.75" x14ac:dyDescent="0.25">
      <c r="C170" s="99" t="s">
        <v>108</v>
      </c>
      <c r="D170" s="100"/>
      <c r="E170" s="51">
        <f t="shared" si="10"/>
        <v>72.926699999999997</v>
      </c>
      <c r="F170" s="52">
        <f t="shared" si="11"/>
        <v>74.073300000000003</v>
      </c>
      <c r="G170" s="53">
        <v>147</v>
      </c>
      <c r="H170" s="54"/>
      <c r="I170" s="54"/>
    </row>
    <row r="171" spans="2:9" ht="16.5" thickBot="1" x14ac:dyDescent="0.3">
      <c r="C171" s="106" t="s">
        <v>2</v>
      </c>
      <c r="D171" s="107"/>
      <c r="E171" s="55">
        <f>SUM(E154:E170)</f>
        <v>4967.9454000000005</v>
      </c>
      <c r="F171" s="55">
        <f>SUM(F154:F170)</f>
        <v>5046.0545999999995</v>
      </c>
      <c r="G171" s="56">
        <f>SUM(G154:G170)</f>
        <v>10014</v>
      </c>
    </row>
    <row r="172" spans="2:9" ht="15.75" thickTop="1" x14ac:dyDescent="0.25">
      <c r="C172" s="108" t="s">
        <v>109</v>
      </c>
      <c r="D172" s="108"/>
      <c r="E172" s="108"/>
      <c r="F172" s="108"/>
      <c r="G172" s="108"/>
      <c r="H172" s="40"/>
    </row>
    <row r="173" spans="2:9" x14ac:dyDescent="0.25">
      <c r="C173" s="40"/>
      <c r="D173" s="40"/>
      <c r="E173" s="50"/>
      <c r="F173" s="40"/>
      <c r="G173" s="57"/>
      <c r="H173" s="40"/>
      <c r="I173" s="40"/>
    </row>
    <row r="174" spans="2:9" ht="18" x14ac:dyDescent="0.25">
      <c r="B174" s="109" t="s">
        <v>119</v>
      </c>
      <c r="C174" s="109"/>
      <c r="D174" s="109"/>
      <c r="E174" s="109"/>
      <c r="F174" s="109"/>
      <c r="G174" s="109"/>
      <c r="H174" s="109"/>
      <c r="I174" s="40"/>
    </row>
    <row r="175" spans="2:9" ht="16.5" thickBot="1" x14ac:dyDescent="0.3">
      <c r="C175" s="103" t="str">
        <f>+C152</f>
        <v>MICRO RED CAMICACHI</v>
      </c>
      <c r="D175" s="103"/>
      <c r="E175" s="103"/>
      <c r="F175" s="103"/>
      <c r="G175" s="103"/>
    </row>
    <row r="176" spans="2:9" ht="15.75" thickTop="1" x14ac:dyDescent="0.25">
      <c r="E176" s="58"/>
      <c r="F176" s="58"/>
    </row>
    <row r="177" spans="5:6" x14ac:dyDescent="0.25">
      <c r="E177" s="59" t="s">
        <v>103</v>
      </c>
      <c r="F177" s="58"/>
    </row>
    <row r="178" spans="5:6" x14ac:dyDescent="0.25">
      <c r="E178" s="59" t="s">
        <v>108</v>
      </c>
      <c r="F178" s="58"/>
    </row>
    <row r="179" spans="5:6" x14ac:dyDescent="0.25">
      <c r="E179" s="59" t="s">
        <v>34</v>
      </c>
      <c r="F179" s="58"/>
    </row>
    <row r="180" spans="5:6" x14ac:dyDescent="0.25">
      <c r="E180" s="59" t="s">
        <v>33</v>
      </c>
      <c r="F180" s="58"/>
    </row>
    <row r="181" spans="5:6" x14ac:dyDescent="0.25">
      <c r="E181" s="59" t="s">
        <v>32</v>
      </c>
      <c r="F181" s="58"/>
    </row>
    <row r="182" spans="5:6" x14ac:dyDescent="0.25">
      <c r="E182" s="59" t="s">
        <v>31</v>
      </c>
      <c r="F182" s="58"/>
    </row>
    <row r="183" spans="5:6" x14ac:dyDescent="0.25">
      <c r="E183" s="59" t="s">
        <v>30</v>
      </c>
      <c r="F183" s="58"/>
    </row>
    <row r="184" spans="5:6" x14ac:dyDescent="0.25">
      <c r="E184" s="59" t="s">
        <v>29</v>
      </c>
      <c r="F184" s="58"/>
    </row>
    <row r="185" spans="5:6" x14ac:dyDescent="0.25">
      <c r="E185" s="59" t="s">
        <v>28</v>
      </c>
      <c r="F185" s="58"/>
    </row>
    <row r="186" spans="5:6" x14ac:dyDescent="0.25">
      <c r="E186" s="59" t="s">
        <v>27</v>
      </c>
      <c r="F186" s="58"/>
    </row>
    <row r="187" spans="5:6" x14ac:dyDescent="0.25">
      <c r="E187" s="59" t="s">
        <v>26</v>
      </c>
      <c r="F187" s="58"/>
    </row>
    <row r="188" spans="5:6" x14ac:dyDescent="0.25">
      <c r="E188" s="59" t="s">
        <v>25</v>
      </c>
      <c r="F188" s="58"/>
    </row>
    <row r="189" spans="5:6" x14ac:dyDescent="0.25">
      <c r="E189" s="59" t="s">
        <v>24</v>
      </c>
      <c r="F189" s="58"/>
    </row>
    <row r="190" spans="5:6" x14ac:dyDescent="0.25">
      <c r="E190" s="59" t="s">
        <v>23</v>
      </c>
      <c r="F190" s="58"/>
    </row>
    <row r="191" spans="5:6" x14ac:dyDescent="0.25">
      <c r="E191" s="59" t="s">
        <v>41</v>
      </c>
      <c r="F191" s="58"/>
    </row>
    <row r="192" spans="5:6" x14ac:dyDescent="0.25">
      <c r="E192" s="59" t="s">
        <v>40</v>
      </c>
      <c r="F192" s="58"/>
    </row>
    <row r="193" spans="1:9" x14ac:dyDescent="0.25">
      <c r="E193" s="59" t="s">
        <v>107</v>
      </c>
      <c r="F193" s="58"/>
    </row>
    <row r="194" spans="1:9" x14ac:dyDescent="0.25">
      <c r="E194" s="59" t="s">
        <v>106</v>
      </c>
      <c r="F194" s="58"/>
    </row>
    <row r="195" spans="1:9" x14ac:dyDescent="0.25">
      <c r="E195" s="60"/>
      <c r="F195" s="59"/>
    </row>
    <row r="196" spans="1:9" x14ac:dyDescent="0.25">
      <c r="E196" s="60"/>
      <c r="F196" s="61"/>
    </row>
    <row r="197" spans="1:9" ht="12" customHeight="1" x14ac:dyDescent="0.25">
      <c r="A197" s="62" t="s">
        <v>110</v>
      </c>
      <c r="E197" s="60"/>
      <c r="F197" s="63"/>
    </row>
    <row r="198" spans="1:9" ht="12" customHeight="1" x14ac:dyDescent="0.25">
      <c r="A198" s="64"/>
      <c r="B198" s="64"/>
      <c r="C198" s="64"/>
      <c r="D198" s="65" t="s">
        <v>103</v>
      </c>
      <c r="E198" s="66" t="s">
        <v>104</v>
      </c>
      <c r="F198" s="66" t="s">
        <v>105</v>
      </c>
      <c r="G198" s="66" t="s">
        <v>2</v>
      </c>
      <c r="H198" s="67"/>
      <c r="I198" s="64"/>
    </row>
    <row r="199" spans="1:9" ht="12" customHeight="1" x14ac:dyDescent="0.25">
      <c r="A199" s="64"/>
      <c r="B199" s="64"/>
      <c r="C199" s="64"/>
      <c r="D199" s="68" t="s">
        <v>106</v>
      </c>
      <c r="E199" s="69">
        <f t="shared" ref="E199:E215" si="12">-G199*0.4961</f>
        <v>-468.3184</v>
      </c>
      <c r="F199" s="70">
        <f t="shared" ref="F199:F215" si="13">G199*0.5039</f>
        <v>475.6816</v>
      </c>
      <c r="G199" s="53">
        <f t="shared" ref="G199:G215" si="14">+G154</f>
        <v>944</v>
      </c>
      <c r="H199" s="71"/>
      <c r="I199" s="64"/>
    </row>
    <row r="200" spans="1:9" ht="12" customHeight="1" x14ac:dyDescent="0.25">
      <c r="A200" s="64"/>
      <c r="B200" s="64"/>
      <c r="C200" s="64"/>
      <c r="D200" s="68" t="s">
        <v>107</v>
      </c>
      <c r="E200" s="69">
        <f t="shared" si="12"/>
        <v>-546.70219999999995</v>
      </c>
      <c r="F200" s="70">
        <f t="shared" si="13"/>
        <v>555.29780000000005</v>
      </c>
      <c r="G200" s="53">
        <f t="shared" si="14"/>
        <v>1102</v>
      </c>
      <c r="H200" s="71"/>
      <c r="I200" s="64"/>
    </row>
    <row r="201" spans="1:9" ht="12" customHeight="1" x14ac:dyDescent="0.25">
      <c r="A201" s="64"/>
      <c r="B201" s="64"/>
      <c r="C201" s="64"/>
      <c r="D201" s="68" t="s">
        <v>40</v>
      </c>
      <c r="E201" s="69">
        <f t="shared" si="12"/>
        <v>-532.81139999999994</v>
      </c>
      <c r="F201" s="70">
        <f t="shared" si="13"/>
        <v>541.18860000000006</v>
      </c>
      <c r="G201" s="53">
        <f t="shared" si="14"/>
        <v>1074</v>
      </c>
      <c r="H201" s="71"/>
      <c r="I201" s="64"/>
    </row>
    <row r="202" spans="1:9" ht="12" customHeight="1" x14ac:dyDescent="0.25">
      <c r="A202" s="64"/>
      <c r="B202" s="64"/>
      <c r="C202" s="64"/>
      <c r="D202" s="68" t="s">
        <v>41</v>
      </c>
      <c r="E202" s="69">
        <f t="shared" si="12"/>
        <v>-508.5025</v>
      </c>
      <c r="F202" s="70">
        <f t="shared" si="13"/>
        <v>516.49750000000006</v>
      </c>
      <c r="G202" s="53">
        <f t="shared" si="14"/>
        <v>1025</v>
      </c>
      <c r="H202" s="71"/>
      <c r="I202" s="64"/>
    </row>
    <row r="203" spans="1:9" ht="12" customHeight="1" x14ac:dyDescent="0.25">
      <c r="A203" s="64"/>
      <c r="B203" s="64"/>
      <c r="C203" s="64"/>
      <c r="D203" s="68" t="s">
        <v>23</v>
      </c>
      <c r="E203" s="69">
        <f t="shared" si="12"/>
        <v>-464.34960000000001</v>
      </c>
      <c r="F203" s="70">
        <f t="shared" si="13"/>
        <v>471.65039999999999</v>
      </c>
      <c r="G203" s="53">
        <f t="shared" si="14"/>
        <v>936</v>
      </c>
      <c r="H203" s="71"/>
      <c r="I203" s="64"/>
    </row>
    <row r="204" spans="1:9" ht="12" customHeight="1" x14ac:dyDescent="0.25">
      <c r="A204" s="64"/>
      <c r="B204" s="64"/>
      <c r="C204" s="64"/>
      <c r="D204" s="68" t="s">
        <v>24</v>
      </c>
      <c r="E204" s="69">
        <f t="shared" si="12"/>
        <v>-397.87219999999996</v>
      </c>
      <c r="F204" s="70">
        <f t="shared" si="13"/>
        <v>404.12780000000004</v>
      </c>
      <c r="G204" s="53">
        <f t="shared" si="14"/>
        <v>802</v>
      </c>
      <c r="H204" s="71"/>
      <c r="I204" s="64"/>
    </row>
    <row r="205" spans="1:9" ht="12" customHeight="1" x14ac:dyDescent="0.25">
      <c r="A205" s="64"/>
      <c r="B205" s="64"/>
      <c r="C205" s="64"/>
      <c r="D205" s="68" t="s">
        <v>25</v>
      </c>
      <c r="E205" s="69">
        <f t="shared" si="12"/>
        <v>-345.7817</v>
      </c>
      <c r="F205" s="70">
        <f t="shared" si="13"/>
        <v>351.2183</v>
      </c>
      <c r="G205" s="53">
        <f t="shared" si="14"/>
        <v>697</v>
      </c>
      <c r="H205" s="71"/>
      <c r="I205" s="64"/>
    </row>
    <row r="206" spans="1:9" ht="12" customHeight="1" x14ac:dyDescent="0.25">
      <c r="A206" s="64"/>
      <c r="B206" s="64"/>
      <c r="C206" s="64"/>
      <c r="D206" s="68" t="s">
        <v>26</v>
      </c>
      <c r="E206" s="69">
        <f t="shared" si="12"/>
        <v>-318.9923</v>
      </c>
      <c r="F206" s="70">
        <f t="shared" si="13"/>
        <v>324.0077</v>
      </c>
      <c r="G206" s="53">
        <f t="shared" si="14"/>
        <v>643</v>
      </c>
      <c r="H206" s="71"/>
      <c r="I206" s="64"/>
    </row>
    <row r="207" spans="1:9" ht="12" customHeight="1" x14ac:dyDescent="0.25">
      <c r="A207" s="64"/>
      <c r="B207" s="64"/>
      <c r="C207" s="64"/>
      <c r="D207" s="68" t="s">
        <v>27</v>
      </c>
      <c r="E207" s="69">
        <f t="shared" si="12"/>
        <v>-276.82380000000001</v>
      </c>
      <c r="F207" s="70">
        <f t="shared" si="13"/>
        <v>281.17619999999999</v>
      </c>
      <c r="G207" s="53">
        <f t="shared" si="14"/>
        <v>558</v>
      </c>
      <c r="H207" s="71"/>
      <c r="I207" s="64"/>
    </row>
    <row r="208" spans="1:9" ht="12" customHeight="1" x14ac:dyDescent="0.25">
      <c r="A208" s="64"/>
      <c r="B208" s="64"/>
      <c r="C208" s="64"/>
      <c r="D208" s="68" t="s">
        <v>28</v>
      </c>
      <c r="E208" s="69">
        <f t="shared" si="12"/>
        <v>-233.66309999999999</v>
      </c>
      <c r="F208" s="70">
        <f t="shared" si="13"/>
        <v>237.33690000000001</v>
      </c>
      <c r="G208" s="53">
        <f t="shared" si="14"/>
        <v>471</v>
      </c>
      <c r="H208" s="71"/>
      <c r="I208" s="64"/>
    </row>
    <row r="209" spans="1:9" ht="12" customHeight="1" x14ac:dyDescent="0.25">
      <c r="A209" s="64"/>
      <c r="B209" s="64"/>
      <c r="C209" s="64"/>
      <c r="D209" s="68" t="s">
        <v>29</v>
      </c>
      <c r="E209" s="69">
        <f t="shared" si="12"/>
        <v>-195.95949999999999</v>
      </c>
      <c r="F209" s="70">
        <f t="shared" si="13"/>
        <v>199.04050000000001</v>
      </c>
      <c r="G209" s="53">
        <f t="shared" si="14"/>
        <v>395</v>
      </c>
      <c r="H209" s="71"/>
      <c r="I209" s="64"/>
    </row>
    <row r="210" spans="1:9" ht="12" customHeight="1" x14ac:dyDescent="0.25">
      <c r="A210" s="64"/>
      <c r="B210" s="64"/>
      <c r="C210" s="64"/>
      <c r="D210" s="68" t="s">
        <v>30</v>
      </c>
      <c r="E210" s="69">
        <f t="shared" si="12"/>
        <v>-178.596</v>
      </c>
      <c r="F210" s="70">
        <f t="shared" si="13"/>
        <v>181.404</v>
      </c>
      <c r="G210" s="53">
        <f t="shared" si="14"/>
        <v>360</v>
      </c>
      <c r="H210" s="71"/>
      <c r="I210" s="64"/>
    </row>
    <row r="211" spans="1:9" ht="12" customHeight="1" x14ac:dyDescent="0.25">
      <c r="A211" s="64"/>
      <c r="B211" s="64"/>
      <c r="C211" s="64"/>
      <c r="D211" s="68" t="s">
        <v>31</v>
      </c>
      <c r="E211" s="69">
        <f t="shared" si="12"/>
        <v>-149.3261</v>
      </c>
      <c r="F211" s="70">
        <f t="shared" si="13"/>
        <v>151.6739</v>
      </c>
      <c r="G211" s="53">
        <f t="shared" si="14"/>
        <v>301</v>
      </c>
      <c r="H211" s="71"/>
      <c r="I211" s="64"/>
    </row>
    <row r="212" spans="1:9" ht="12" customHeight="1" x14ac:dyDescent="0.25">
      <c r="A212" s="64"/>
      <c r="B212" s="64"/>
      <c r="C212" s="64"/>
      <c r="D212" s="68" t="s">
        <v>32</v>
      </c>
      <c r="E212" s="69">
        <f t="shared" si="12"/>
        <v>-124.02499999999999</v>
      </c>
      <c r="F212" s="70">
        <f t="shared" si="13"/>
        <v>125.97500000000001</v>
      </c>
      <c r="G212" s="53">
        <f t="shared" si="14"/>
        <v>250</v>
      </c>
      <c r="H212" s="71"/>
      <c r="I212" s="64"/>
    </row>
    <row r="213" spans="1:9" ht="12" customHeight="1" x14ac:dyDescent="0.25">
      <c r="A213" s="64"/>
      <c r="B213" s="64"/>
      <c r="C213" s="64"/>
      <c r="D213" s="68" t="s">
        <v>33</v>
      </c>
      <c r="E213" s="69">
        <f t="shared" si="12"/>
        <v>-87.313599999999994</v>
      </c>
      <c r="F213" s="70">
        <f t="shared" si="13"/>
        <v>88.686400000000006</v>
      </c>
      <c r="G213" s="53">
        <f t="shared" si="14"/>
        <v>176</v>
      </c>
      <c r="H213" s="71"/>
      <c r="I213" s="64"/>
    </row>
    <row r="214" spans="1:9" ht="12" customHeight="1" x14ac:dyDescent="0.25">
      <c r="A214" s="64"/>
      <c r="B214" s="64"/>
      <c r="C214" s="64"/>
      <c r="D214" s="68" t="s">
        <v>34</v>
      </c>
      <c r="E214" s="69">
        <f t="shared" si="12"/>
        <v>-65.981300000000005</v>
      </c>
      <c r="F214" s="70">
        <f t="shared" si="13"/>
        <v>67.018699999999995</v>
      </c>
      <c r="G214" s="53">
        <f t="shared" si="14"/>
        <v>133</v>
      </c>
      <c r="H214" s="71"/>
      <c r="I214" s="64"/>
    </row>
    <row r="215" spans="1:9" ht="12" customHeight="1" x14ac:dyDescent="0.25">
      <c r="A215" s="64"/>
      <c r="B215" s="64"/>
      <c r="C215" s="64"/>
      <c r="D215" s="68" t="s">
        <v>108</v>
      </c>
      <c r="E215" s="69">
        <f t="shared" si="12"/>
        <v>-72.926699999999997</v>
      </c>
      <c r="F215" s="70">
        <f t="shared" si="13"/>
        <v>74.073300000000003</v>
      </c>
      <c r="G215" s="53">
        <f t="shared" si="14"/>
        <v>147</v>
      </c>
      <c r="H215" s="71"/>
      <c r="I215" s="64"/>
    </row>
    <row r="216" spans="1:9" ht="12" customHeight="1" x14ac:dyDescent="0.25">
      <c r="A216" s="64"/>
      <c r="B216" s="64"/>
      <c r="C216" s="64"/>
      <c r="D216" s="68" t="s">
        <v>2</v>
      </c>
      <c r="E216" s="72">
        <f>SUM(E199:E215)</f>
        <v>-4967.9454000000005</v>
      </c>
      <c r="F216" s="72">
        <f>SUM(F199:F215)</f>
        <v>5046.0545999999995</v>
      </c>
      <c r="G216" s="73">
        <f>SUM(G199:G215)</f>
        <v>10014</v>
      </c>
      <c r="H216" s="64"/>
      <c r="I216" s="64"/>
    </row>
    <row r="217" spans="1:9" ht="12" customHeight="1" x14ac:dyDescent="0.25">
      <c r="A217" s="110" t="s">
        <v>109</v>
      </c>
      <c r="B217" s="110"/>
      <c r="C217" s="110"/>
      <c r="D217" s="110"/>
      <c r="E217" s="110"/>
      <c r="F217" s="110"/>
      <c r="G217" s="110"/>
      <c r="H217" s="110"/>
      <c r="I217" s="110"/>
    </row>
    <row r="218" spans="1:9" ht="12" customHeight="1" x14ac:dyDescent="0.25">
      <c r="D218" s="74"/>
      <c r="E218" s="60"/>
      <c r="F218" s="58"/>
    </row>
    <row r="219" spans="1:9" ht="10.5" customHeight="1" x14ac:dyDescent="0.25">
      <c r="D219" s="74"/>
      <c r="E219" s="60"/>
      <c r="F219" s="58"/>
    </row>
    <row r="220" spans="1:9" ht="10.5" customHeight="1" x14ac:dyDescent="0.25">
      <c r="D220" s="74"/>
      <c r="E220" s="60"/>
      <c r="F220" s="58"/>
    </row>
    <row r="221" spans="1:9" ht="10.5" customHeight="1" x14ac:dyDescent="0.25">
      <c r="D221" s="74"/>
      <c r="E221" s="60"/>
      <c r="F221" s="58"/>
    </row>
    <row r="224" spans="1:9" ht="20.25" x14ac:dyDescent="0.3">
      <c r="A224" s="101" t="s">
        <v>97</v>
      </c>
      <c r="B224" s="101"/>
      <c r="C224" s="101"/>
      <c r="D224" s="101"/>
      <c r="E224" s="101"/>
      <c r="F224" s="101"/>
      <c r="G224" s="101"/>
      <c r="H224" s="101"/>
      <c r="I224" s="101"/>
    </row>
    <row r="225" spans="1:9" ht="18" x14ac:dyDescent="0.25">
      <c r="A225" s="102" t="s">
        <v>118</v>
      </c>
      <c r="B225" s="102"/>
      <c r="C225" s="102"/>
      <c r="D225" s="102"/>
      <c r="E225" s="102"/>
      <c r="F225" s="102"/>
      <c r="G225" s="102"/>
      <c r="H225" s="102"/>
      <c r="I225" s="102"/>
    </row>
    <row r="226" spans="1:9" ht="16.5" thickBot="1" x14ac:dyDescent="0.3">
      <c r="C226" s="103" t="s">
        <v>60</v>
      </c>
      <c r="D226" s="103"/>
      <c r="E226" s="103"/>
      <c r="F226" s="103"/>
      <c r="G226" s="103"/>
    </row>
    <row r="227" spans="1:9" ht="15.75" thickTop="1" x14ac:dyDescent="0.25">
      <c r="C227" s="104" t="s">
        <v>103</v>
      </c>
      <c r="D227" s="105"/>
      <c r="E227" s="48" t="s">
        <v>104</v>
      </c>
      <c r="F227" s="48" t="s">
        <v>105</v>
      </c>
      <c r="G227" s="49" t="s">
        <v>2</v>
      </c>
      <c r="H227" s="50"/>
      <c r="I227" s="50"/>
    </row>
    <row r="228" spans="1:9" ht="15.75" x14ac:dyDescent="0.25">
      <c r="C228" s="99" t="s">
        <v>106</v>
      </c>
      <c r="D228" s="100"/>
      <c r="E228" s="51">
        <f t="shared" ref="E228:E244" si="15">G228*0.4961</f>
        <v>608.21860000000004</v>
      </c>
      <c r="F228" s="52">
        <f t="shared" ref="F228:F244" si="16">G228*0.5039</f>
        <v>617.78139999999996</v>
      </c>
      <c r="G228" s="53">
        <v>1226</v>
      </c>
      <c r="H228" s="54"/>
      <c r="I228" s="54"/>
    </row>
    <row r="229" spans="1:9" ht="15.75" x14ac:dyDescent="0.25">
      <c r="C229" s="99" t="s">
        <v>107</v>
      </c>
      <c r="D229" s="100"/>
      <c r="E229" s="51">
        <f t="shared" si="15"/>
        <v>709.423</v>
      </c>
      <c r="F229" s="52">
        <f t="shared" si="16"/>
        <v>720.577</v>
      </c>
      <c r="G229" s="53">
        <v>1430</v>
      </c>
      <c r="H229" s="54"/>
      <c r="I229" s="54"/>
    </row>
    <row r="230" spans="1:9" ht="15.75" x14ac:dyDescent="0.25">
      <c r="C230" s="99" t="s">
        <v>40</v>
      </c>
      <c r="D230" s="100"/>
      <c r="E230" s="51">
        <f t="shared" si="15"/>
        <v>688.58679999999993</v>
      </c>
      <c r="F230" s="52">
        <f t="shared" si="16"/>
        <v>699.41320000000007</v>
      </c>
      <c r="G230" s="53">
        <v>1388</v>
      </c>
      <c r="H230" s="54"/>
      <c r="I230" s="54"/>
    </row>
    <row r="231" spans="1:9" ht="15.75" x14ac:dyDescent="0.25">
      <c r="C231" s="99" t="s">
        <v>41</v>
      </c>
      <c r="D231" s="100"/>
      <c r="E231" s="51">
        <f t="shared" si="15"/>
        <v>661.79739999999993</v>
      </c>
      <c r="F231" s="52">
        <f t="shared" si="16"/>
        <v>672.20260000000007</v>
      </c>
      <c r="G231" s="53">
        <v>1334</v>
      </c>
      <c r="H231" s="54"/>
      <c r="I231" s="54"/>
    </row>
    <row r="232" spans="1:9" ht="15.75" x14ac:dyDescent="0.25">
      <c r="C232" s="99" t="s">
        <v>23</v>
      </c>
      <c r="D232" s="100"/>
      <c r="E232" s="51">
        <f t="shared" si="15"/>
        <v>601.76929999999993</v>
      </c>
      <c r="F232" s="52">
        <f t="shared" si="16"/>
        <v>611.23070000000007</v>
      </c>
      <c r="G232" s="53">
        <v>1213</v>
      </c>
      <c r="H232" s="54"/>
    </row>
    <row r="233" spans="1:9" ht="15.75" x14ac:dyDescent="0.25">
      <c r="C233" s="99" t="s">
        <v>24</v>
      </c>
      <c r="D233" s="100"/>
      <c r="E233" s="51">
        <f t="shared" si="15"/>
        <v>516.44010000000003</v>
      </c>
      <c r="F233" s="52">
        <f t="shared" si="16"/>
        <v>524.55989999999997</v>
      </c>
      <c r="G233" s="53">
        <v>1041</v>
      </c>
      <c r="H233" s="54"/>
    </row>
    <row r="234" spans="1:9" ht="15.75" x14ac:dyDescent="0.25">
      <c r="C234" s="99" t="s">
        <v>25</v>
      </c>
      <c r="D234" s="100"/>
      <c r="E234" s="51">
        <f t="shared" si="15"/>
        <v>446.98609999999996</v>
      </c>
      <c r="F234" s="52">
        <f t="shared" si="16"/>
        <v>454.01390000000004</v>
      </c>
      <c r="G234" s="53">
        <v>901</v>
      </c>
      <c r="H234" s="54"/>
    </row>
    <row r="235" spans="1:9" ht="15.75" x14ac:dyDescent="0.25">
      <c r="C235" s="99" t="s">
        <v>26</v>
      </c>
      <c r="D235" s="100"/>
      <c r="E235" s="51">
        <f t="shared" si="15"/>
        <v>414.24349999999998</v>
      </c>
      <c r="F235" s="52">
        <f t="shared" si="16"/>
        <v>420.75650000000002</v>
      </c>
      <c r="G235" s="53">
        <v>835</v>
      </c>
      <c r="H235" s="54"/>
    </row>
    <row r="236" spans="1:9" ht="15.75" x14ac:dyDescent="0.25">
      <c r="C236" s="99" t="s">
        <v>27</v>
      </c>
      <c r="D236" s="100"/>
      <c r="E236" s="51">
        <f t="shared" si="15"/>
        <v>358.18419999999998</v>
      </c>
      <c r="F236" s="52">
        <f t="shared" si="16"/>
        <v>363.81580000000002</v>
      </c>
      <c r="G236" s="53">
        <v>722</v>
      </c>
      <c r="H236" s="54"/>
    </row>
    <row r="237" spans="1:9" ht="15.75" x14ac:dyDescent="0.25">
      <c r="C237" s="99" t="s">
        <v>28</v>
      </c>
      <c r="D237" s="100"/>
      <c r="E237" s="51">
        <f t="shared" si="15"/>
        <v>303.61320000000001</v>
      </c>
      <c r="F237" s="52">
        <f t="shared" si="16"/>
        <v>308.38679999999999</v>
      </c>
      <c r="G237" s="53">
        <v>612</v>
      </c>
      <c r="H237" s="54"/>
    </row>
    <row r="238" spans="1:9" ht="15.75" x14ac:dyDescent="0.25">
      <c r="C238" s="99" t="s">
        <v>29</v>
      </c>
      <c r="D238" s="100"/>
      <c r="E238" s="51">
        <f t="shared" si="15"/>
        <v>254.49930000000001</v>
      </c>
      <c r="F238" s="52">
        <f t="shared" si="16"/>
        <v>258.50069999999999</v>
      </c>
      <c r="G238" s="53">
        <v>513</v>
      </c>
      <c r="H238" s="54"/>
      <c r="I238" s="54"/>
    </row>
    <row r="239" spans="1:9" ht="15.75" x14ac:dyDescent="0.25">
      <c r="C239" s="99" t="s">
        <v>30</v>
      </c>
      <c r="D239" s="100"/>
      <c r="E239" s="51">
        <f t="shared" si="15"/>
        <v>232.1748</v>
      </c>
      <c r="F239" s="52">
        <f t="shared" si="16"/>
        <v>235.8252</v>
      </c>
      <c r="G239" s="53">
        <v>468</v>
      </c>
      <c r="H239" s="54"/>
      <c r="I239" s="54"/>
    </row>
    <row r="240" spans="1:9" ht="15.75" x14ac:dyDescent="0.25">
      <c r="C240" s="99" t="s">
        <v>31</v>
      </c>
      <c r="D240" s="100"/>
      <c r="E240" s="51">
        <f t="shared" si="15"/>
        <v>193.9751</v>
      </c>
      <c r="F240" s="52">
        <f t="shared" si="16"/>
        <v>197.0249</v>
      </c>
      <c r="G240" s="53">
        <v>391</v>
      </c>
      <c r="H240" s="54"/>
      <c r="I240" s="54"/>
    </row>
    <row r="241" spans="2:9" ht="15.75" x14ac:dyDescent="0.25">
      <c r="C241" s="99" t="s">
        <v>32</v>
      </c>
      <c r="D241" s="100"/>
      <c r="E241" s="51">
        <f t="shared" si="15"/>
        <v>161.7286</v>
      </c>
      <c r="F241" s="52">
        <f t="shared" si="16"/>
        <v>164.2714</v>
      </c>
      <c r="G241" s="53">
        <v>326</v>
      </c>
      <c r="H241" s="54"/>
      <c r="I241" s="54"/>
    </row>
    <row r="242" spans="2:9" ht="15.75" x14ac:dyDescent="0.25">
      <c r="C242" s="99" t="s">
        <v>33</v>
      </c>
      <c r="D242" s="100"/>
      <c r="E242" s="51">
        <f t="shared" si="15"/>
        <v>113.6069</v>
      </c>
      <c r="F242" s="52">
        <f t="shared" si="16"/>
        <v>115.3931</v>
      </c>
      <c r="G242" s="53">
        <v>229</v>
      </c>
      <c r="H242" s="54"/>
      <c r="I242" s="54"/>
    </row>
    <row r="243" spans="2:9" ht="15.75" x14ac:dyDescent="0.25">
      <c r="C243" s="99" t="s">
        <v>34</v>
      </c>
      <c r="D243" s="100"/>
      <c r="E243" s="51">
        <f t="shared" si="15"/>
        <v>85.825299999999999</v>
      </c>
      <c r="F243" s="52">
        <f t="shared" si="16"/>
        <v>87.174700000000001</v>
      </c>
      <c r="G243" s="53">
        <v>173</v>
      </c>
      <c r="H243" s="54"/>
      <c r="I243" s="54"/>
    </row>
    <row r="244" spans="2:9" ht="15.75" x14ac:dyDescent="0.25">
      <c r="C244" s="99" t="s">
        <v>108</v>
      </c>
      <c r="D244" s="100"/>
      <c r="E244" s="51">
        <f t="shared" si="15"/>
        <v>95.251199999999997</v>
      </c>
      <c r="F244" s="52">
        <f t="shared" si="16"/>
        <v>96.748800000000003</v>
      </c>
      <c r="G244" s="53">
        <v>192</v>
      </c>
      <c r="H244" s="54"/>
      <c r="I244" s="54"/>
    </row>
    <row r="245" spans="2:9" ht="16.5" thickBot="1" x14ac:dyDescent="0.3">
      <c r="C245" s="106" t="s">
        <v>2</v>
      </c>
      <c r="D245" s="107"/>
      <c r="E245" s="55">
        <f>SUM(E228:E244)</f>
        <v>6446.3233999999993</v>
      </c>
      <c r="F245" s="55">
        <f>SUM(F228:F244)</f>
        <v>6547.6766000000007</v>
      </c>
      <c r="G245" s="56">
        <f>SUM(G228:G244)</f>
        <v>12994</v>
      </c>
    </row>
    <row r="246" spans="2:9" ht="15.75" thickTop="1" x14ac:dyDescent="0.25">
      <c r="C246" s="108" t="s">
        <v>109</v>
      </c>
      <c r="D246" s="108"/>
      <c r="E246" s="108"/>
      <c r="F246" s="108"/>
      <c r="G246" s="108"/>
      <c r="H246" s="40"/>
    </row>
    <row r="247" spans="2:9" x14ac:dyDescent="0.25">
      <c r="C247" s="40"/>
      <c r="D247" s="40"/>
      <c r="E247" s="50"/>
      <c r="F247" s="40"/>
      <c r="G247" s="57"/>
      <c r="H247" s="40"/>
      <c r="I247" s="40"/>
    </row>
    <row r="248" spans="2:9" ht="18" x14ac:dyDescent="0.25">
      <c r="B248" s="109" t="s">
        <v>119</v>
      </c>
      <c r="C248" s="109"/>
      <c r="D248" s="109"/>
      <c r="E248" s="109"/>
      <c r="F248" s="109"/>
      <c r="G248" s="109"/>
      <c r="H248" s="109"/>
      <c r="I248" s="40"/>
    </row>
    <row r="249" spans="2:9" ht="16.5" thickBot="1" x14ac:dyDescent="0.3">
      <c r="C249" s="103" t="str">
        <f>+C226</f>
        <v>MICRO RED CHECCA</v>
      </c>
      <c r="D249" s="103"/>
      <c r="E249" s="103"/>
      <c r="F249" s="103"/>
      <c r="G249" s="103"/>
    </row>
    <row r="250" spans="2:9" ht="15.75" thickTop="1" x14ac:dyDescent="0.25">
      <c r="E250" s="58"/>
      <c r="F250" s="58"/>
    </row>
    <row r="251" spans="2:9" x14ac:dyDescent="0.25">
      <c r="E251" s="59" t="s">
        <v>103</v>
      </c>
      <c r="F251" s="58"/>
    </row>
    <row r="252" spans="2:9" x14ac:dyDescent="0.25">
      <c r="E252" s="59" t="s">
        <v>108</v>
      </c>
      <c r="F252" s="58"/>
    </row>
    <row r="253" spans="2:9" x14ac:dyDescent="0.25">
      <c r="E253" s="59" t="s">
        <v>34</v>
      </c>
      <c r="F253" s="58"/>
    </row>
    <row r="254" spans="2:9" x14ac:dyDescent="0.25">
      <c r="E254" s="59" t="s">
        <v>33</v>
      </c>
      <c r="F254" s="58"/>
    </row>
    <row r="255" spans="2:9" x14ac:dyDescent="0.25">
      <c r="E255" s="59" t="s">
        <v>32</v>
      </c>
      <c r="F255" s="58"/>
    </row>
    <row r="256" spans="2:9" x14ac:dyDescent="0.25">
      <c r="E256" s="59" t="s">
        <v>31</v>
      </c>
      <c r="F256" s="58"/>
    </row>
    <row r="257" spans="1:9" x14ac:dyDescent="0.25">
      <c r="E257" s="59" t="s">
        <v>30</v>
      </c>
      <c r="F257" s="58"/>
    </row>
    <row r="258" spans="1:9" x14ac:dyDescent="0.25">
      <c r="E258" s="59" t="s">
        <v>29</v>
      </c>
      <c r="F258" s="58"/>
    </row>
    <row r="259" spans="1:9" x14ac:dyDescent="0.25">
      <c r="E259" s="59" t="s">
        <v>28</v>
      </c>
      <c r="F259" s="58"/>
    </row>
    <row r="260" spans="1:9" x14ac:dyDescent="0.25">
      <c r="E260" s="59" t="s">
        <v>27</v>
      </c>
      <c r="F260" s="58"/>
    </row>
    <row r="261" spans="1:9" x14ac:dyDescent="0.25">
      <c r="E261" s="59" t="s">
        <v>26</v>
      </c>
      <c r="F261" s="58"/>
    </row>
    <row r="262" spans="1:9" x14ac:dyDescent="0.25">
      <c r="E262" s="59" t="s">
        <v>25</v>
      </c>
      <c r="F262" s="58"/>
    </row>
    <row r="263" spans="1:9" x14ac:dyDescent="0.25">
      <c r="E263" s="59" t="s">
        <v>24</v>
      </c>
      <c r="F263" s="58"/>
    </row>
    <row r="264" spans="1:9" x14ac:dyDescent="0.25">
      <c r="E264" s="59" t="s">
        <v>23</v>
      </c>
      <c r="F264" s="58"/>
    </row>
    <row r="265" spans="1:9" x14ac:dyDescent="0.25">
      <c r="E265" s="59" t="s">
        <v>41</v>
      </c>
      <c r="F265" s="58"/>
    </row>
    <row r="266" spans="1:9" x14ac:dyDescent="0.25">
      <c r="E266" s="59" t="s">
        <v>40</v>
      </c>
      <c r="F266" s="58"/>
    </row>
    <row r="267" spans="1:9" x14ac:dyDescent="0.25">
      <c r="E267" s="59" t="s">
        <v>107</v>
      </c>
      <c r="F267" s="58"/>
    </row>
    <row r="268" spans="1:9" x14ac:dyDescent="0.25">
      <c r="E268" s="59" t="s">
        <v>106</v>
      </c>
      <c r="F268" s="58"/>
    </row>
    <row r="269" spans="1:9" x14ac:dyDescent="0.25">
      <c r="E269" s="60"/>
      <c r="F269" s="59"/>
    </row>
    <row r="270" spans="1:9" x14ac:dyDescent="0.25">
      <c r="E270" s="60"/>
      <c r="F270" s="61"/>
    </row>
    <row r="271" spans="1:9" ht="16.5" customHeight="1" x14ac:dyDescent="0.25">
      <c r="A271" s="62" t="s">
        <v>110</v>
      </c>
      <c r="E271" s="60"/>
      <c r="F271" s="63"/>
    </row>
    <row r="272" spans="1:9" ht="16.5" customHeight="1" x14ac:dyDescent="0.25">
      <c r="A272" s="64"/>
      <c r="B272" s="64"/>
      <c r="C272" s="64"/>
      <c r="D272" s="65" t="s">
        <v>103</v>
      </c>
      <c r="E272" s="66" t="s">
        <v>104</v>
      </c>
      <c r="F272" s="66" t="s">
        <v>105</v>
      </c>
      <c r="G272" s="66" t="s">
        <v>2</v>
      </c>
      <c r="H272" s="67"/>
      <c r="I272" s="64"/>
    </row>
    <row r="273" spans="1:9" ht="16.5" customHeight="1" x14ac:dyDescent="0.25">
      <c r="A273" s="64"/>
      <c r="B273" s="64"/>
      <c r="C273" s="64"/>
      <c r="D273" s="68" t="s">
        <v>106</v>
      </c>
      <c r="E273" s="69">
        <f t="shared" ref="E273:E289" si="17">-G273*0.4961</f>
        <v>-608.21860000000004</v>
      </c>
      <c r="F273" s="70">
        <f t="shared" ref="F273:F289" si="18">G273*0.5039</f>
        <v>617.78139999999996</v>
      </c>
      <c r="G273" s="53">
        <f t="shared" ref="G273:G289" si="19">+G228</f>
        <v>1226</v>
      </c>
      <c r="H273" s="71"/>
      <c r="I273" s="64"/>
    </row>
    <row r="274" spans="1:9" ht="16.5" customHeight="1" x14ac:dyDescent="0.25">
      <c r="A274" s="64"/>
      <c r="B274" s="64"/>
      <c r="C274" s="64"/>
      <c r="D274" s="68" t="s">
        <v>107</v>
      </c>
      <c r="E274" s="69">
        <f t="shared" si="17"/>
        <v>-709.423</v>
      </c>
      <c r="F274" s="70">
        <f t="shared" si="18"/>
        <v>720.577</v>
      </c>
      <c r="G274" s="53">
        <f t="shared" si="19"/>
        <v>1430</v>
      </c>
      <c r="H274" s="71"/>
      <c r="I274" s="64"/>
    </row>
    <row r="275" spans="1:9" ht="16.5" customHeight="1" x14ac:dyDescent="0.25">
      <c r="A275" s="64"/>
      <c r="B275" s="64"/>
      <c r="C275" s="64"/>
      <c r="D275" s="68" t="s">
        <v>40</v>
      </c>
      <c r="E275" s="69">
        <f t="shared" si="17"/>
        <v>-688.58679999999993</v>
      </c>
      <c r="F275" s="70">
        <f t="shared" si="18"/>
        <v>699.41320000000007</v>
      </c>
      <c r="G275" s="53">
        <f t="shared" si="19"/>
        <v>1388</v>
      </c>
      <c r="H275" s="71"/>
      <c r="I275" s="64"/>
    </row>
    <row r="276" spans="1:9" ht="16.5" customHeight="1" x14ac:dyDescent="0.25">
      <c r="A276" s="64"/>
      <c r="B276" s="64"/>
      <c r="C276" s="64"/>
      <c r="D276" s="68" t="s">
        <v>41</v>
      </c>
      <c r="E276" s="69">
        <f t="shared" si="17"/>
        <v>-661.79739999999993</v>
      </c>
      <c r="F276" s="70">
        <f t="shared" si="18"/>
        <v>672.20260000000007</v>
      </c>
      <c r="G276" s="53">
        <f t="shared" si="19"/>
        <v>1334</v>
      </c>
      <c r="H276" s="71"/>
      <c r="I276" s="64"/>
    </row>
    <row r="277" spans="1:9" ht="16.5" customHeight="1" x14ac:dyDescent="0.25">
      <c r="A277" s="64"/>
      <c r="B277" s="64"/>
      <c r="C277" s="64"/>
      <c r="D277" s="68" t="s">
        <v>23</v>
      </c>
      <c r="E277" s="69">
        <f t="shared" si="17"/>
        <v>-601.76929999999993</v>
      </c>
      <c r="F277" s="70">
        <f t="shared" si="18"/>
        <v>611.23070000000007</v>
      </c>
      <c r="G277" s="53">
        <f t="shared" si="19"/>
        <v>1213</v>
      </c>
      <c r="H277" s="71"/>
      <c r="I277" s="64"/>
    </row>
    <row r="278" spans="1:9" ht="16.5" customHeight="1" x14ac:dyDescent="0.25">
      <c r="A278" s="64"/>
      <c r="B278" s="64"/>
      <c r="C278" s="64"/>
      <c r="D278" s="68" t="s">
        <v>24</v>
      </c>
      <c r="E278" s="69">
        <f t="shared" si="17"/>
        <v>-516.44010000000003</v>
      </c>
      <c r="F278" s="70">
        <f t="shared" si="18"/>
        <v>524.55989999999997</v>
      </c>
      <c r="G278" s="53">
        <f t="shared" si="19"/>
        <v>1041</v>
      </c>
      <c r="H278" s="71"/>
      <c r="I278" s="64"/>
    </row>
    <row r="279" spans="1:9" ht="16.5" customHeight="1" x14ac:dyDescent="0.25">
      <c r="A279" s="64"/>
      <c r="B279" s="64"/>
      <c r="C279" s="64"/>
      <c r="D279" s="68" t="s">
        <v>25</v>
      </c>
      <c r="E279" s="69">
        <f t="shared" si="17"/>
        <v>-446.98609999999996</v>
      </c>
      <c r="F279" s="70">
        <f t="shared" si="18"/>
        <v>454.01390000000004</v>
      </c>
      <c r="G279" s="53">
        <f t="shared" si="19"/>
        <v>901</v>
      </c>
      <c r="H279" s="71"/>
      <c r="I279" s="64"/>
    </row>
    <row r="280" spans="1:9" ht="16.5" customHeight="1" x14ac:dyDescent="0.25">
      <c r="A280" s="64"/>
      <c r="B280" s="64"/>
      <c r="C280" s="64"/>
      <c r="D280" s="68" t="s">
        <v>26</v>
      </c>
      <c r="E280" s="69">
        <f t="shared" si="17"/>
        <v>-414.24349999999998</v>
      </c>
      <c r="F280" s="70">
        <f t="shared" si="18"/>
        <v>420.75650000000002</v>
      </c>
      <c r="G280" s="53">
        <f t="shared" si="19"/>
        <v>835</v>
      </c>
      <c r="H280" s="71"/>
      <c r="I280" s="64"/>
    </row>
    <row r="281" spans="1:9" ht="16.5" customHeight="1" x14ac:dyDescent="0.25">
      <c r="A281" s="64"/>
      <c r="B281" s="64"/>
      <c r="C281" s="64"/>
      <c r="D281" s="68" t="s">
        <v>27</v>
      </c>
      <c r="E281" s="69">
        <f t="shared" si="17"/>
        <v>-358.18419999999998</v>
      </c>
      <c r="F281" s="70">
        <f t="shared" si="18"/>
        <v>363.81580000000002</v>
      </c>
      <c r="G281" s="53">
        <f t="shared" si="19"/>
        <v>722</v>
      </c>
      <c r="H281" s="71"/>
      <c r="I281" s="64"/>
    </row>
    <row r="282" spans="1:9" ht="16.5" customHeight="1" x14ac:dyDescent="0.25">
      <c r="A282" s="64"/>
      <c r="B282" s="64"/>
      <c r="C282" s="64"/>
      <c r="D282" s="68" t="s">
        <v>28</v>
      </c>
      <c r="E282" s="69">
        <f t="shared" si="17"/>
        <v>-303.61320000000001</v>
      </c>
      <c r="F282" s="70">
        <f t="shared" si="18"/>
        <v>308.38679999999999</v>
      </c>
      <c r="G282" s="53">
        <f t="shared" si="19"/>
        <v>612</v>
      </c>
      <c r="H282" s="71"/>
      <c r="I282" s="64"/>
    </row>
    <row r="283" spans="1:9" ht="16.5" customHeight="1" x14ac:dyDescent="0.25">
      <c r="A283" s="64"/>
      <c r="B283" s="64"/>
      <c r="C283" s="64"/>
      <c r="D283" s="68" t="s">
        <v>29</v>
      </c>
      <c r="E283" s="69">
        <f t="shared" si="17"/>
        <v>-254.49930000000001</v>
      </c>
      <c r="F283" s="70">
        <f t="shared" si="18"/>
        <v>258.50069999999999</v>
      </c>
      <c r="G283" s="53">
        <f t="shared" si="19"/>
        <v>513</v>
      </c>
      <c r="H283" s="71"/>
      <c r="I283" s="64"/>
    </row>
    <row r="284" spans="1:9" ht="16.5" customHeight="1" x14ac:dyDescent="0.25">
      <c r="A284" s="64"/>
      <c r="B284" s="64"/>
      <c r="C284" s="64"/>
      <c r="D284" s="68" t="s">
        <v>30</v>
      </c>
      <c r="E284" s="69">
        <f t="shared" si="17"/>
        <v>-232.1748</v>
      </c>
      <c r="F284" s="70">
        <f t="shared" si="18"/>
        <v>235.8252</v>
      </c>
      <c r="G284" s="53">
        <f t="shared" si="19"/>
        <v>468</v>
      </c>
      <c r="H284" s="71"/>
      <c r="I284" s="64"/>
    </row>
    <row r="285" spans="1:9" ht="16.5" customHeight="1" x14ac:dyDescent="0.25">
      <c r="A285" s="64"/>
      <c r="B285" s="64"/>
      <c r="C285" s="64"/>
      <c r="D285" s="68" t="s">
        <v>31</v>
      </c>
      <c r="E285" s="69">
        <f t="shared" si="17"/>
        <v>-193.9751</v>
      </c>
      <c r="F285" s="70">
        <f t="shared" si="18"/>
        <v>197.0249</v>
      </c>
      <c r="G285" s="53">
        <f t="shared" si="19"/>
        <v>391</v>
      </c>
      <c r="H285" s="71"/>
      <c r="I285" s="64"/>
    </row>
    <row r="286" spans="1:9" ht="16.5" customHeight="1" x14ac:dyDescent="0.25">
      <c r="A286" s="64"/>
      <c r="B286" s="64"/>
      <c r="C286" s="64"/>
      <c r="D286" s="68" t="s">
        <v>32</v>
      </c>
      <c r="E286" s="69">
        <f t="shared" si="17"/>
        <v>-161.7286</v>
      </c>
      <c r="F286" s="70">
        <f t="shared" si="18"/>
        <v>164.2714</v>
      </c>
      <c r="G286" s="53">
        <f t="shared" si="19"/>
        <v>326</v>
      </c>
      <c r="H286" s="71"/>
      <c r="I286" s="64"/>
    </row>
    <row r="287" spans="1:9" ht="16.5" customHeight="1" x14ac:dyDescent="0.25">
      <c r="A287" s="64"/>
      <c r="B287" s="64"/>
      <c r="C287" s="64"/>
      <c r="D287" s="68" t="s">
        <v>33</v>
      </c>
      <c r="E287" s="69">
        <f t="shared" si="17"/>
        <v>-113.6069</v>
      </c>
      <c r="F287" s="70">
        <f t="shared" si="18"/>
        <v>115.3931</v>
      </c>
      <c r="G287" s="53">
        <f t="shared" si="19"/>
        <v>229</v>
      </c>
      <c r="H287" s="71"/>
      <c r="I287" s="64"/>
    </row>
    <row r="288" spans="1:9" ht="16.5" customHeight="1" x14ac:dyDescent="0.25">
      <c r="A288" s="64"/>
      <c r="B288" s="64"/>
      <c r="C288" s="64"/>
      <c r="D288" s="68" t="s">
        <v>34</v>
      </c>
      <c r="E288" s="69">
        <f t="shared" si="17"/>
        <v>-85.825299999999999</v>
      </c>
      <c r="F288" s="70">
        <f t="shared" si="18"/>
        <v>87.174700000000001</v>
      </c>
      <c r="G288" s="53">
        <f t="shared" si="19"/>
        <v>173</v>
      </c>
      <c r="H288" s="71"/>
      <c r="I288" s="64"/>
    </row>
    <row r="289" spans="1:9" ht="16.5" customHeight="1" x14ac:dyDescent="0.25">
      <c r="A289" s="64"/>
      <c r="B289" s="64"/>
      <c r="C289" s="64"/>
      <c r="D289" s="68" t="s">
        <v>108</v>
      </c>
      <c r="E289" s="69">
        <f t="shared" si="17"/>
        <v>-95.251199999999997</v>
      </c>
      <c r="F289" s="70">
        <f t="shared" si="18"/>
        <v>96.748800000000003</v>
      </c>
      <c r="G289" s="53">
        <f t="shared" si="19"/>
        <v>192</v>
      </c>
      <c r="H289" s="71"/>
      <c r="I289" s="64"/>
    </row>
    <row r="290" spans="1:9" ht="16.5" customHeight="1" x14ac:dyDescent="0.25">
      <c r="A290" s="64"/>
      <c r="B290" s="64"/>
      <c r="C290" s="64"/>
      <c r="D290" s="68" t="s">
        <v>2</v>
      </c>
      <c r="E290" s="72">
        <f>SUM(E273:E289)</f>
        <v>-6446.3233999999993</v>
      </c>
      <c r="F290" s="72">
        <f>SUM(F273:F289)</f>
        <v>6547.6766000000007</v>
      </c>
      <c r="G290" s="73">
        <f>SUM(G273:G289)</f>
        <v>12994</v>
      </c>
      <c r="H290" s="64"/>
      <c r="I290" s="64"/>
    </row>
    <row r="291" spans="1:9" ht="16.5" customHeight="1" x14ac:dyDescent="0.25">
      <c r="A291" s="110" t="s">
        <v>109</v>
      </c>
      <c r="B291" s="110"/>
      <c r="C291" s="110"/>
      <c r="D291" s="110"/>
      <c r="E291" s="110"/>
      <c r="F291" s="110"/>
      <c r="G291" s="110"/>
      <c r="H291" s="110"/>
      <c r="I291" s="110"/>
    </row>
    <row r="292" spans="1:9" ht="16.5" customHeight="1" x14ac:dyDescent="0.25">
      <c r="D292" s="74"/>
      <c r="E292" s="60"/>
      <c r="F292" s="58"/>
    </row>
    <row r="293" spans="1:9" ht="16.5" customHeight="1" x14ac:dyDescent="0.25">
      <c r="D293" s="74"/>
      <c r="E293" s="60"/>
      <c r="F293" s="58"/>
    </row>
    <row r="294" spans="1:9" x14ac:dyDescent="0.25">
      <c r="D294" s="74"/>
      <c r="E294" s="60"/>
      <c r="F294" s="58"/>
    </row>
    <row r="295" spans="1:9" x14ac:dyDescent="0.25">
      <c r="D295" s="74"/>
      <c r="E295" s="60"/>
      <c r="F295" s="58"/>
    </row>
    <row r="298" spans="1:9" ht="20.25" x14ac:dyDescent="0.3">
      <c r="A298" s="101" t="s">
        <v>97</v>
      </c>
      <c r="B298" s="101"/>
      <c r="C298" s="101"/>
      <c r="D298" s="101"/>
      <c r="E298" s="101"/>
      <c r="F298" s="101"/>
      <c r="G298" s="101"/>
      <c r="H298" s="101"/>
      <c r="I298" s="101"/>
    </row>
    <row r="299" spans="1:9" ht="18" x14ac:dyDescent="0.25">
      <c r="A299" s="102" t="s">
        <v>118</v>
      </c>
      <c r="B299" s="102"/>
      <c r="C299" s="102"/>
      <c r="D299" s="102"/>
      <c r="E299" s="102"/>
      <c r="F299" s="102"/>
      <c r="G299" s="102"/>
      <c r="H299" s="102"/>
      <c r="I299" s="102"/>
    </row>
    <row r="300" spans="1:9" ht="16.5" thickBot="1" x14ac:dyDescent="0.3">
      <c r="C300" s="103" t="s">
        <v>122</v>
      </c>
      <c r="D300" s="103"/>
      <c r="E300" s="103"/>
      <c r="F300" s="103"/>
      <c r="G300" s="103"/>
    </row>
    <row r="301" spans="1:9" ht="15.75" thickTop="1" x14ac:dyDescent="0.25">
      <c r="C301" s="104" t="s">
        <v>103</v>
      </c>
      <c r="D301" s="105"/>
      <c r="E301" s="48" t="s">
        <v>104</v>
      </c>
      <c r="F301" s="48" t="s">
        <v>105</v>
      </c>
      <c r="G301" s="49" t="s">
        <v>2</v>
      </c>
      <c r="H301" s="50"/>
      <c r="I301" s="50"/>
    </row>
    <row r="302" spans="1:9" ht="15.75" x14ac:dyDescent="0.25">
      <c r="C302" s="99" t="s">
        <v>106</v>
      </c>
      <c r="D302" s="100"/>
      <c r="E302" s="51">
        <f t="shared" ref="E302:E318" si="20">G302*0.4961</f>
        <v>564.56179999999995</v>
      </c>
      <c r="F302" s="52">
        <f t="shared" ref="F302:F318" si="21">G302*0.5039</f>
        <v>573.43820000000005</v>
      </c>
      <c r="G302" s="53">
        <v>1138</v>
      </c>
      <c r="H302" s="54"/>
      <c r="I302" s="54"/>
    </row>
    <row r="303" spans="1:9" ht="15.75" x14ac:dyDescent="0.25">
      <c r="C303" s="99" t="s">
        <v>107</v>
      </c>
      <c r="D303" s="100"/>
      <c r="E303" s="51">
        <f t="shared" si="20"/>
        <v>625.58209999999997</v>
      </c>
      <c r="F303" s="52">
        <f t="shared" si="21"/>
        <v>635.41790000000003</v>
      </c>
      <c r="G303" s="53">
        <v>1261</v>
      </c>
      <c r="H303" s="54"/>
      <c r="I303" s="54"/>
    </row>
    <row r="304" spans="1:9" ht="15.75" x14ac:dyDescent="0.25">
      <c r="C304" s="99" t="s">
        <v>40</v>
      </c>
      <c r="D304" s="100"/>
      <c r="E304" s="51">
        <f t="shared" si="20"/>
        <v>664.774</v>
      </c>
      <c r="F304" s="52">
        <f t="shared" si="21"/>
        <v>675.226</v>
      </c>
      <c r="G304" s="53">
        <v>1340</v>
      </c>
      <c r="H304" s="54"/>
      <c r="I304" s="54"/>
    </row>
    <row r="305" spans="3:9" ht="15.75" x14ac:dyDescent="0.25">
      <c r="C305" s="99" t="s">
        <v>41</v>
      </c>
      <c r="D305" s="100"/>
      <c r="E305" s="51">
        <f t="shared" si="20"/>
        <v>595.81610000000001</v>
      </c>
      <c r="F305" s="52">
        <f t="shared" si="21"/>
        <v>605.18389999999999</v>
      </c>
      <c r="G305" s="53">
        <v>1201</v>
      </c>
      <c r="H305" s="54"/>
      <c r="I305" s="54"/>
    </row>
    <row r="306" spans="3:9" ht="15.75" x14ac:dyDescent="0.25">
      <c r="C306" s="99" t="s">
        <v>23</v>
      </c>
      <c r="D306" s="100"/>
      <c r="E306" s="51">
        <f t="shared" si="20"/>
        <v>489.15459999999996</v>
      </c>
      <c r="F306" s="52">
        <f t="shared" si="21"/>
        <v>496.84540000000004</v>
      </c>
      <c r="G306" s="53">
        <v>986</v>
      </c>
      <c r="H306" s="54"/>
    </row>
    <row r="307" spans="3:9" ht="15.75" x14ac:dyDescent="0.25">
      <c r="C307" s="99" t="s">
        <v>24</v>
      </c>
      <c r="D307" s="100"/>
      <c r="E307" s="51">
        <f t="shared" si="20"/>
        <v>439.04849999999999</v>
      </c>
      <c r="F307" s="52">
        <f t="shared" si="21"/>
        <v>445.95150000000001</v>
      </c>
      <c r="G307" s="53">
        <v>885</v>
      </c>
      <c r="H307" s="54"/>
    </row>
    <row r="308" spans="3:9" ht="15.75" x14ac:dyDescent="0.25">
      <c r="C308" s="99" t="s">
        <v>25</v>
      </c>
      <c r="D308" s="100"/>
      <c r="E308" s="51">
        <f t="shared" si="20"/>
        <v>400.35269999999997</v>
      </c>
      <c r="F308" s="52">
        <f t="shared" si="21"/>
        <v>406.64730000000003</v>
      </c>
      <c r="G308" s="53">
        <v>807</v>
      </c>
      <c r="H308" s="54"/>
    </row>
    <row r="309" spans="3:9" ht="15.75" x14ac:dyDescent="0.25">
      <c r="C309" s="99" t="s">
        <v>26</v>
      </c>
      <c r="D309" s="100"/>
      <c r="E309" s="51">
        <f t="shared" si="20"/>
        <v>371.08279999999996</v>
      </c>
      <c r="F309" s="52">
        <f t="shared" si="21"/>
        <v>376.91720000000004</v>
      </c>
      <c r="G309" s="53">
        <v>748</v>
      </c>
      <c r="H309" s="54"/>
    </row>
    <row r="310" spans="3:9" ht="15.75" x14ac:dyDescent="0.25">
      <c r="C310" s="99" t="s">
        <v>27</v>
      </c>
      <c r="D310" s="100"/>
      <c r="E310" s="51">
        <f t="shared" si="20"/>
        <v>324.44939999999997</v>
      </c>
      <c r="F310" s="52">
        <f t="shared" si="21"/>
        <v>329.55060000000003</v>
      </c>
      <c r="G310" s="53">
        <v>654</v>
      </c>
      <c r="H310" s="54"/>
    </row>
    <row r="311" spans="3:9" ht="15.75" x14ac:dyDescent="0.25">
      <c r="C311" s="99" t="s">
        <v>28</v>
      </c>
      <c r="D311" s="100"/>
      <c r="E311" s="51">
        <f t="shared" si="20"/>
        <v>319.98449999999997</v>
      </c>
      <c r="F311" s="52">
        <f t="shared" si="21"/>
        <v>325.01550000000003</v>
      </c>
      <c r="G311" s="53">
        <v>645</v>
      </c>
      <c r="H311" s="54"/>
    </row>
    <row r="312" spans="3:9" ht="15.75" x14ac:dyDescent="0.25">
      <c r="C312" s="99" t="s">
        <v>29</v>
      </c>
      <c r="D312" s="100"/>
      <c r="E312" s="51">
        <f t="shared" si="20"/>
        <v>319.48840000000001</v>
      </c>
      <c r="F312" s="52">
        <f t="shared" si="21"/>
        <v>324.51159999999999</v>
      </c>
      <c r="G312" s="53">
        <v>644</v>
      </c>
      <c r="H312" s="54"/>
      <c r="I312" s="54"/>
    </row>
    <row r="313" spans="3:9" ht="15.75" x14ac:dyDescent="0.25">
      <c r="C313" s="99" t="s">
        <v>30</v>
      </c>
      <c r="D313" s="100"/>
      <c r="E313" s="51">
        <f t="shared" si="20"/>
        <v>343.79730000000001</v>
      </c>
      <c r="F313" s="52">
        <f t="shared" si="21"/>
        <v>349.20269999999999</v>
      </c>
      <c r="G313" s="53">
        <v>693</v>
      </c>
      <c r="H313" s="54"/>
      <c r="I313" s="54"/>
    </row>
    <row r="314" spans="3:9" ht="15.75" x14ac:dyDescent="0.25">
      <c r="C314" s="99" t="s">
        <v>31</v>
      </c>
      <c r="D314" s="100"/>
      <c r="E314" s="51">
        <f t="shared" si="20"/>
        <v>348.75829999999996</v>
      </c>
      <c r="F314" s="52">
        <f t="shared" si="21"/>
        <v>354.24170000000004</v>
      </c>
      <c r="G314" s="53">
        <v>703</v>
      </c>
      <c r="H314" s="54"/>
      <c r="I314" s="54"/>
    </row>
    <row r="315" spans="3:9" ht="15.75" x14ac:dyDescent="0.25">
      <c r="C315" s="99" t="s">
        <v>32</v>
      </c>
      <c r="D315" s="100"/>
      <c r="E315" s="51">
        <f t="shared" si="20"/>
        <v>318.9923</v>
      </c>
      <c r="F315" s="52">
        <f t="shared" si="21"/>
        <v>324.0077</v>
      </c>
      <c r="G315" s="53">
        <v>643</v>
      </c>
      <c r="H315" s="54"/>
      <c r="I315" s="54"/>
    </row>
    <row r="316" spans="3:9" ht="15.75" x14ac:dyDescent="0.25">
      <c r="C316" s="99" t="s">
        <v>33</v>
      </c>
      <c r="D316" s="100"/>
      <c r="E316" s="51">
        <f t="shared" si="20"/>
        <v>236.6397</v>
      </c>
      <c r="F316" s="52">
        <f t="shared" si="21"/>
        <v>240.3603</v>
      </c>
      <c r="G316" s="53">
        <v>477</v>
      </c>
      <c r="H316" s="54"/>
      <c r="I316" s="54"/>
    </row>
    <row r="317" spans="3:9" ht="15.75" x14ac:dyDescent="0.25">
      <c r="C317" s="99" t="s">
        <v>34</v>
      </c>
      <c r="D317" s="100"/>
      <c r="E317" s="51">
        <f t="shared" si="20"/>
        <v>163.21689999999998</v>
      </c>
      <c r="F317" s="52">
        <f t="shared" si="21"/>
        <v>165.78310000000002</v>
      </c>
      <c r="G317" s="53">
        <v>329</v>
      </c>
      <c r="H317" s="54"/>
      <c r="I317" s="54"/>
    </row>
    <row r="318" spans="3:9" ht="15.75" x14ac:dyDescent="0.25">
      <c r="C318" s="99" t="s">
        <v>108</v>
      </c>
      <c r="D318" s="100"/>
      <c r="E318" s="51">
        <f t="shared" si="20"/>
        <v>208.85810000000001</v>
      </c>
      <c r="F318" s="52">
        <f t="shared" si="21"/>
        <v>212.14189999999999</v>
      </c>
      <c r="G318" s="53">
        <v>421</v>
      </c>
      <c r="H318" s="54"/>
      <c r="I318" s="54"/>
    </row>
    <row r="319" spans="3:9" ht="16.5" thickBot="1" x14ac:dyDescent="0.3">
      <c r="C319" s="106" t="s">
        <v>2</v>
      </c>
      <c r="D319" s="107"/>
      <c r="E319" s="55">
        <f>SUM(E302:E318)</f>
        <v>6734.5575000000008</v>
      </c>
      <c r="F319" s="55">
        <f>SUM(F302:F318)</f>
        <v>6840.4424999999992</v>
      </c>
      <c r="G319" s="56">
        <f>SUM(G302:G318)</f>
        <v>13575</v>
      </c>
    </row>
    <row r="320" spans="3:9" ht="15.75" thickTop="1" x14ac:dyDescent="0.25">
      <c r="C320" s="108" t="s">
        <v>109</v>
      </c>
      <c r="D320" s="108"/>
      <c r="E320" s="108"/>
      <c r="F320" s="108"/>
      <c r="G320" s="108"/>
      <c r="H320" s="40"/>
    </row>
    <row r="321" spans="2:9" x14ac:dyDescent="0.25">
      <c r="C321" s="40"/>
      <c r="D321" s="40"/>
      <c r="E321" s="50"/>
      <c r="F321" s="40"/>
      <c r="G321" s="57"/>
      <c r="H321" s="40"/>
      <c r="I321" s="40"/>
    </row>
    <row r="322" spans="2:9" ht="18" x14ac:dyDescent="0.25">
      <c r="B322" s="109" t="s">
        <v>119</v>
      </c>
      <c r="C322" s="109"/>
      <c r="D322" s="109"/>
      <c r="E322" s="109"/>
      <c r="F322" s="109"/>
      <c r="G322" s="109"/>
      <c r="H322" s="109"/>
      <c r="I322" s="40"/>
    </row>
    <row r="323" spans="2:9" ht="16.5" thickBot="1" x14ac:dyDescent="0.3">
      <c r="C323" s="103" t="str">
        <f>+C300</f>
        <v>MICRO RED PILCUYO</v>
      </c>
      <c r="D323" s="103"/>
      <c r="E323" s="103"/>
      <c r="F323" s="103"/>
      <c r="G323" s="103"/>
    </row>
    <row r="324" spans="2:9" ht="15.75" thickTop="1" x14ac:dyDescent="0.25">
      <c r="E324" s="58"/>
      <c r="F324" s="58"/>
    </row>
    <row r="325" spans="2:9" x14ac:dyDescent="0.25">
      <c r="E325" s="59" t="s">
        <v>103</v>
      </c>
      <c r="F325" s="58"/>
    </row>
    <row r="326" spans="2:9" x14ac:dyDescent="0.25">
      <c r="E326" s="59" t="s">
        <v>108</v>
      </c>
      <c r="F326" s="58"/>
    </row>
    <row r="327" spans="2:9" x14ac:dyDescent="0.25">
      <c r="E327" s="59" t="s">
        <v>34</v>
      </c>
      <c r="F327" s="58"/>
    </row>
    <row r="328" spans="2:9" x14ac:dyDescent="0.25">
      <c r="E328" s="59" t="s">
        <v>33</v>
      </c>
      <c r="F328" s="58"/>
    </row>
    <row r="329" spans="2:9" x14ac:dyDescent="0.25">
      <c r="E329" s="59" t="s">
        <v>32</v>
      </c>
      <c r="F329" s="58"/>
    </row>
    <row r="330" spans="2:9" x14ac:dyDescent="0.25">
      <c r="E330" s="59" t="s">
        <v>31</v>
      </c>
      <c r="F330" s="58"/>
    </row>
    <row r="331" spans="2:9" x14ac:dyDescent="0.25">
      <c r="E331" s="59" t="s">
        <v>30</v>
      </c>
      <c r="F331" s="58"/>
    </row>
    <row r="332" spans="2:9" x14ac:dyDescent="0.25">
      <c r="E332" s="59" t="s">
        <v>29</v>
      </c>
      <c r="F332" s="58"/>
    </row>
    <row r="333" spans="2:9" x14ac:dyDescent="0.25">
      <c r="E333" s="59" t="s">
        <v>28</v>
      </c>
      <c r="F333" s="58"/>
    </row>
    <row r="334" spans="2:9" x14ac:dyDescent="0.25">
      <c r="E334" s="59" t="s">
        <v>27</v>
      </c>
      <c r="F334" s="58"/>
    </row>
    <row r="335" spans="2:9" x14ac:dyDescent="0.25">
      <c r="E335" s="59" t="s">
        <v>26</v>
      </c>
      <c r="F335" s="58"/>
    </row>
    <row r="336" spans="2:9" x14ac:dyDescent="0.25">
      <c r="E336" s="59" t="s">
        <v>25</v>
      </c>
      <c r="F336" s="58"/>
    </row>
    <row r="337" spans="1:9" x14ac:dyDescent="0.25">
      <c r="E337" s="59" t="s">
        <v>24</v>
      </c>
      <c r="F337" s="58"/>
    </row>
    <row r="338" spans="1:9" x14ac:dyDescent="0.25">
      <c r="E338" s="59" t="s">
        <v>23</v>
      </c>
      <c r="F338" s="58"/>
    </row>
    <row r="339" spans="1:9" x14ac:dyDescent="0.25">
      <c r="E339" s="59" t="s">
        <v>41</v>
      </c>
      <c r="F339" s="58"/>
    </row>
    <row r="340" spans="1:9" x14ac:dyDescent="0.25">
      <c r="E340" s="59" t="s">
        <v>40</v>
      </c>
      <c r="F340" s="58"/>
    </row>
    <row r="341" spans="1:9" x14ac:dyDescent="0.25">
      <c r="E341" s="59" t="s">
        <v>107</v>
      </c>
      <c r="F341" s="58"/>
    </row>
    <row r="342" spans="1:9" x14ac:dyDescent="0.25">
      <c r="E342" s="59" t="s">
        <v>106</v>
      </c>
      <c r="F342" s="58"/>
    </row>
    <row r="343" spans="1:9" x14ac:dyDescent="0.25">
      <c r="E343" s="60"/>
      <c r="F343" s="59"/>
    </row>
    <row r="344" spans="1:9" x14ac:dyDescent="0.25">
      <c r="E344" s="60"/>
      <c r="F344" s="61"/>
    </row>
    <row r="345" spans="1:9" ht="15" customHeight="1" x14ac:dyDescent="0.25">
      <c r="A345" s="62" t="s">
        <v>110</v>
      </c>
      <c r="E345" s="60"/>
      <c r="F345" s="63"/>
    </row>
    <row r="346" spans="1:9" ht="15" customHeight="1" x14ac:dyDescent="0.25">
      <c r="A346" s="64"/>
      <c r="B346" s="64"/>
      <c r="C346" s="64"/>
      <c r="D346" s="65" t="s">
        <v>103</v>
      </c>
      <c r="E346" s="66" t="s">
        <v>104</v>
      </c>
      <c r="F346" s="66" t="s">
        <v>105</v>
      </c>
      <c r="G346" s="66" t="s">
        <v>2</v>
      </c>
      <c r="H346" s="67"/>
      <c r="I346" s="64"/>
    </row>
    <row r="347" spans="1:9" ht="15" customHeight="1" x14ac:dyDescent="0.25">
      <c r="A347" s="64"/>
      <c r="B347" s="64"/>
      <c r="C347" s="64"/>
      <c r="D347" s="68" t="s">
        <v>106</v>
      </c>
      <c r="E347" s="69">
        <f t="shared" ref="E347:E363" si="22">-G347*0.4961</f>
        <v>-564.56179999999995</v>
      </c>
      <c r="F347" s="70">
        <f t="shared" ref="F347:F363" si="23">G347*0.5039</f>
        <v>573.43820000000005</v>
      </c>
      <c r="G347" s="53">
        <f t="shared" ref="G347:G363" si="24">+G302</f>
        <v>1138</v>
      </c>
      <c r="H347" s="71"/>
      <c r="I347" s="64"/>
    </row>
    <row r="348" spans="1:9" ht="15" customHeight="1" x14ac:dyDescent="0.25">
      <c r="A348" s="64"/>
      <c r="B348" s="64"/>
      <c r="C348" s="64"/>
      <c r="D348" s="68" t="s">
        <v>107</v>
      </c>
      <c r="E348" s="69">
        <f t="shared" si="22"/>
        <v>-625.58209999999997</v>
      </c>
      <c r="F348" s="70">
        <f t="shared" si="23"/>
        <v>635.41790000000003</v>
      </c>
      <c r="G348" s="53">
        <f t="shared" si="24"/>
        <v>1261</v>
      </c>
      <c r="H348" s="71"/>
      <c r="I348" s="64"/>
    </row>
    <row r="349" spans="1:9" ht="15" customHeight="1" x14ac:dyDescent="0.25">
      <c r="A349" s="64"/>
      <c r="B349" s="64"/>
      <c r="C349" s="64"/>
      <c r="D349" s="68" t="s">
        <v>40</v>
      </c>
      <c r="E349" s="69">
        <f t="shared" si="22"/>
        <v>-664.774</v>
      </c>
      <c r="F349" s="70">
        <f t="shared" si="23"/>
        <v>675.226</v>
      </c>
      <c r="G349" s="53">
        <f t="shared" si="24"/>
        <v>1340</v>
      </c>
      <c r="H349" s="71"/>
      <c r="I349" s="64"/>
    </row>
    <row r="350" spans="1:9" ht="15" customHeight="1" x14ac:dyDescent="0.25">
      <c r="A350" s="64"/>
      <c r="B350" s="64"/>
      <c r="C350" s="64"/>
      <c r="D350" s="68" t="s">
        <v>41</v>
      </c>
      <c r="E350" s="69">
        <f t="shared" si="22"/>
        <v>-595.81610000000001</v>
      </c>
      <c r="F350" s="70">
        <f t="shared" si="23"/>
        <v>605.18389999999999</v>
      </c>
      <c r="G350" s="53">
        <f t="shared" si="24"/>
        <v>1201</v>
      </c>
      <c r="H350" s="71"/>
      <c r="I350" s="64"/>
    </row>
    <row r="351" spans="1:9" ht="15" customHeight="1" x14ac:dyDescent="0.25">
      <c r="A351" s="64"/>
      <c r="B351" s="64"/>
      <c r="C351" s="64"/>
      <c r="D351" s="68" t="s">
        <v>23</v>
      </c>
      <c r="E351" s="69">
        <f t="shared" si="22"/>
        <v>-489.15459999999996</v>
      </c>
      <c r="F351" s="70">
        <f t="shared" si="23"/>
        <v>496.84540000000004</v>
      </c>
      <c r="G351" s="53">
        <f t="shared" si="24"/>
        <v>986</v>
      </c>
      <c r="H351" s="71"/>
      <c r="I351" s="64"/>
    </row>
    <row r="352" spans="1:9" ht="15" customHeight="1" x14ac:dyDescent="0.25">
      <c r="A352" s="64"/>
      <c r="B352" s="64"/>
      <c r="C352" s="64"/>
      <c r="D352" s="68" t="s">
        <v>24</v>
      </c>
      <c r="E352" s="69">
        <f t="shared" si="22"/>
        <v>-439.04849999999999</v>
      </c>
      <c r="F352" s="70">
        <f t="shared" si="23"/>
        <v>445.95150000000001</v>
      </c>
      <c r="G352" s="53">
        <f t="shared" si="24"/>
        <v>885</v>
      </c>
      <c r="H352" s="71"/>
      <c r="I352" s="64"/>
    </row>
    <row r="353" spans="1:9" ht="15" customHeight="1" x14ac:dyDescent="0.25">
      <c r="A353" s="64"/>
      <c r="B353" s="64"/>
      <c r="C353" s="64"/>
      <c r="D353" s="68" t="s">
        <v>25</v>
      </c>
      <c r="E353" s="69">
        <f t="shared" si="22"/>
        <v>-400.35269999999997</v>
      </c>
      <c r="F353" s="70">
        <f t="shared" si="23"/>
        <v>406.64730000000003</v>
      </c>
      <c r="G353" s="53">
        <f t="shared" si="24"/>
        <v>807</v>
      </c>
      <c r="H353" s="71"/>
      <c r="I353" s="64"/>
    </row>
    <row r="354" spans="1:9" ht="15" customHeight="1" x14ac:dyDescent="0.25">
      <c r="A354" s="64"/>
      <c r="B354" s="64"/>
      <c r="C354" s="64"/>
      <c r="D354" s="68" t="s">
        <v>26</v>
      </c>
      <c r="E354" s="69">
        <f t="shared" si="22"/>
        <v>-371.08279999999996</v>
      </c>
      <c r="F354" s="70">
        <f t="shared" si="23"/>
        <v>376.91720000000004</v>
      </c>
      <c r="G354" s="53">
        <f t="shared" si="24"/>
        <v>748</v>
      </c>
      <c r="H354" s="71"/>
      <c r="I354" s="64"/>
    </row>
    <row r="355" spans="1:9" ht="15" customHeight="1" x14ac:dyDescent="0.25">
      <c r="A355" s="64"/>
      <c r="B355" s="64"/>
      <c r="C355" s="64"/>
      <c r="D355" s="68" t="s">
        <v>27</v>
      </c>
      <c r="E355" s="69">
        <f t="shared" si="22"/>
        <v>-324.44939999999997</v>
      </c>
      <c r="F355" s="70">
        <f t="shared" si="23"/>
        <v>329.55060000000003</v>
      </c>
      <c r="G355" s="53">
        <f t="shared" si="24"/>
        <v>654</v>
      </c>
      <c r="H355" s="71"/>
      <c r="I355" s="64"/>
    </row>
    <row r="356" spans="1:9" ht="15" customHeight="1" x14ac:dyDescent="0.25">
      <c r="A356" s="64"/>
      <c r="B356" s="64"/>
      <c r="C356" s="64"/>
      <c r="D356" s="68" t="s">
        <v>28</v>
      </c>
      <c r="E356" s="69">
        <f t="shared" si="22"/>
        <v>-319.98449999999997</v>
      </c>
      <c r="F356" s="70">
        <f t="shared" si="23"/>
        <v>325.01550000000003</v>
      </c>
      <c r="G356" s="53">
        <f t="shared" si="24"/>
        <v>645</v>
      </c>
      <c r="H356" s="71"/>
      <c r="I356" s="64"/>
    </row>
    <row r="357" spans="1:9" ht="15" customHeight="1" x14ac:dyDescent="0.25">
      <c r="A357" s="64"/>
      <c r="B357" s="64"/>
      <c r="C357" s="64"/>
      <c r="D357" s="68" t="s">
        <v>29</v>
      </c>
      <c r="E357" s="69">
        <f t="shared" si="22"/>
        <v>-319.48840000000001</v>
      </c>
      <c r="F357" s="70">
        <f t="shared" si="23"/>
        <v>324.51159999999999</v>
      </c>
      <c r="G357" s="53">
        <f t="shared" si="24"/>
        <v>644</v>
      </c>
      <c r="H357" s="71"/>
      <c r="I357" s="64"/>
    </row>
    <row r="358" spans="1:9" ht="15" customHeight="1" x14ac:dyDescent="0.25">
      <c r="A358" s="64"/>
      <c r="B358" s="64"/>
      <c r="C358" s="64"/>
      <c r="D358" s="68" t="s">
        <v>30</v>
      </c>
      <c r="E358" s="69">
        <f t="shared" si="22"/>
        <v>-343.79730000000001</v>
      </c>
      <c r="F358" s="70">
        <f t="shared" si="23"/>
        <v>349.20269999999999</v>
      </c>
      <c r="G358" s="53">
        <f t="shared" si="24"/>
        <v>693</v>
      </c>
      <c r="H358" s="71"/>
      <c r="I358" s="64"/>
    </row>
    <row r="359" spans="1:9" ht="15" customHeight="1" x14ac:dyDescent="0.25">
      <c r="A359" s="64"/>
      <c r="B359" s="64"/>
      <c r="C359" s="64"/>
      <c r="D359" s="68" t="s">
        <v>31</v>
      </c>
      <c r="E359" s="69">
        <f t="shared" si="22"/>
        <v>-348.75829999999996</v>
      </c>
      <c r="F359" s="70">
        <f t="shared" si="23"/>
        <v>354.24170000000004</v>
      </c>
      <c r="G359" s="53">
        <f t="shared" si="24"/>
        <v>703</v>
      </c>
      <c r="H359" s="71"/>
      <c r="I359" s="64"/>
    </row>
    <row r="360" spans="1:9" ht="15" customHeight="1" x14ac:dyDescent="0.25">
      <c r="A360" s="64"/>
      <c r="B360" s="64"/>
      <c r="C360" s="64"/>
      <c r="D360" s="68" t="s">
        <v>32</v>
      </c>
      <c r="E360" s="69">
        <f t="shared" si="22"/>
        <v>-318.9923</v>
      </c>
      <c r="F360" s="70">
        <f t="shared" si="23"/>
        <v>324.0077</v>
      </c>
      <c r="G360" s="53">
        <f t="shared" si="24"/>
        <v>643</v>
      </c>
      <c r="H360" s="71"/>
      <c r="I360" s="64"/>
    </row>
    <row r="361" spans="1:9" ht="15" customHeight="1" x14ac:dyDescent="0.25">
      <c r="A361" s="64"/>
      <c r="B361" s="64"/>
      <c r="C361" s="64"/>
      <c r="D361" s="68" t="s">
        <v>33</v>
      </c>
      <c r="E361" s="69">
        <f t="shared" si="22"/>
        <v>-236.6397</v>
      </c>
      <c r="F361" s="70">
        <f t="shared" si="23"/>
        <v>240.3603</v>
      </c>
      <c r="G361" s="53">
        <f t="shared" si="24"/>
        <v>477</v>
      </c>
      <c r="H361" s="71"/>
      <c r="I361" s="64"/>
    </row>
    <row r="362" spans="1:9" ht="15" customHeight="1" x14ac:dyDescent="0.25">
      <c r="A362" s="64"/>
      <c r="B362" s="64"/>
      <c r="C362" s="64"/>
      <c r="D362" s="68" t="s">
        <v>34</v>
      </c>
      <c r="E362" s="69">
        <f t="shared" si="22"/>
        <v>-163.21689999999998</v>
      </c>
      <c r="F362" s="70">
        <f t="shared" si="23"/>
        <v>165.78310000000002</v>
      </c>
      <c r="G362" s="53">
        <f t="shared" si="24"/>
        <v>329</v>
      </c>
      <c r="H362" s="71"/>
      <c r="I362" s="64"/>
    </row>
    <row r="363" spans="1:9" ht="15" customHeight="1" x14ac:dyDescent="0.25">
      <c r="A363" s="64"/>
      <c r="B363" s="64"/>
      <c r="C363" s="64"/>
      <c r="D363" s="68" t="s">
        <v>108</v>
      </c>
      <c r="E363" s="69">
        <f t="shared" si="22"/>
        <v>-208.85810000000001</v>
      </c>
      <c r="F363" s="70">
        <f t="shared" si="23"/>
        <v>212.14189999999999</v>
      </c>
      <c r="G363" s="53">
        <f t="shared" si="24"/>
        <v>421</v>
      </c>
      <c r="H363" s="71"/>
      <c r="I363" s="64"/>
    </row>
    <row r="364" spans="1:9" ht="15" customHeight="1" x14ac:dyDescent="0.25">
      <c r="A364" s="64"/>
      <c r="B364" s="64"/>
      <c r="C364" s="64"/>
      <c r="D364" s="68" t="s">
        <v>2</v>
      </c>
      <c r="E364" s="72">
        <f>SUM(E347:E363)</f>
        <v>-6734.5575000000008</v>
      </c>
      <c r="F364" s="72">
        <f>SUM(F347:F363)</f>
        <v>6840.4424999999992</v>
      </c>
      <c r="G364" s="73">
        <f>SUM(G347:G363)</f>
        <v>13575</v>
      </c>
      <c r="H364" s="64"/>
      <c r="I364" s="64"/>
    </row>
    <row r="365" spans="1:9" ht="15" customHeight="1" x14ac:dyDescent="0.25">
      <c r="A365" s="110" t="s">
        <v>109</v>
      </c>
      <c r="B365" s="110"/>
      <c r="C365" s="110"/>
      <c r="D365" s="110"/>
      <c r="E365" s="110"/>
      <c r="F365" s="110"/>
      <c r="G365" s="110"/>
      <c r="H365" s="110"/>
      <c r="I365" s="110"/>
    </row>
    <row r="366" spans="1:9" ht="15" customHeight="1" x14ac:dyDescent="0.25">
      <c r="D366" s="74"/>
      <c r="E366" s="60"/>
      <c r="F366" s="58"/>
    </row>
    <row r="367" spans="1:9" ht="15" customHeight="1" x14ac:dyDescent="0.25">
      <c r="D367" s="74"/>
      <c r="E367" s="60"/>
      <c r="F367" s="58"/>
    </row>
    <row r="368" spans="1:9" ht="15" customHeight="1" x14ac:dyDescent="0.25">
      <c r="D368" s="74"/>
      <c r="E368" s="60"/>
      <c r="F368" s="58"/>
    </row>
    <row r="369" spans="1:9" ht="15" customHeight="1" x14ac:dyDescent="0.25">
      <c r="D369" s="74"/>
      <c r="E369" s="60"/>
      <c r="F369" s="58"/>
    </row>
    <row r="373" spans="1:9" ht="20.25" x14ac:dyDescent="0.3">
      <c r="A373" s="101" t="s">
        <v>97</v>
      </c>
      <c r="B373" s="101"/>
      <c r="C373" s="101"/>
      <c r="D373" s="101"/>
      <c r="E373" s="101"/>
      <c r="F373" s="101"/>
      <c r="G373" s="101"/>
      <c r="H373" s="101"/>
      <c r="I373" s="101"/>
    </row>
    <row r="374" spans="1:9" ht="18" x14ac:dyDescent="0.25">
      <c r="A374" s="102" t="s">
        <v>118</v>
      </c>
      <c r="B374" s="102"/>
      <c r="C374" s="102"/>
      <c r="D374" s="102"/>
      <c r="E374" s="102"/>
      <c r="F374" s="102"/>
      <c r="G374" s="102"/>
      <c r="H374" s="102"/>
      <c r="I374" s="102"/>
    </row>
    <row r="375" spans="1:9" ht="16.5" thickBot="1" x14ac:dyDescent="0.3">
      <c r="C375" s="103" t="s">
        <v>79</v>
      </c>
      <c r="D375" s="103"/>
      <c r="E375" s="103"/>
      <c r="F375" s="103"/>
      <c r="G375" s="103"/>
    </row>
    <row r="376" spans="1:9" ht="15.75" thickTop="1" x14ac:dyDescent="0.25">
      <c r="C376" s="104" t="s">
        <v>103</v>
      </c>
      <c r="D376" s="105"/>
      <c r="E376" s="48" t="s">
        <v>104</v>
      </c>
      <c r="F376" s="48" t="s">
        <v>105</v>
      </c>
      <c r="G376" s="49" t="s">
        <v>2</v>
      </c>
      <c r="H376" s="50"/>
      <c r="I376" s="50"/>
    </row>
    <row r="377" spans="1:9" ht="15.75" x14ac:dyDescent="0.25">
      <c r="C377" s="99" t="s">
        <v>106</v>
      </c>
      <c r="D377" s="100"/>
      <c r="E377" s="51">
        <f t="shared" ref="E377:E393" si="25">G377*0.4961</f>
        <v>721.82550000000003</v>
      </c>
      <c r="F377" s="52">
        <f t="shared" ref="F377:F393" si="26">G377*0.5039</f>
        <v>733.17449999999997</v>
      </c>
      <c r="G377" s="53">
        <v>1455</v>
      </c>
      <c r="H377" s="54"/>
      <c r="I377" s="54"/>
    </row>
    <row r="378" spans="1:9" ht="15.75" x14ac:dyDescent="0.25">
      <c r="C378" s="99" t="s">
        <v>107</v>
      </c>
      <c r="D378" s="100"/>
      <c r="E378" s="51">
        <f t="shared" si="25"/>
        <v>666.75839999999994</v>
      </c>
      <c r="F378" s="52">
        <f t="shared" si="26"/>
        <v>677.24160000000006</v>
      </c>
      <c r="G378" s="53">
        <v>1344</v>
      </c>
      <c r="H378" s="54"/>
      <c r="I378" s="54"/>
    </row>
    <row r="379" spans="1:9" ht="15.75" x14ac:dyDescent="0.25">
      <c r="C379" s="99" t="s">
        <v>40</v>
      </c>
      <c r="D379" s="100"/>
      <c r="E379" s="51">
        <f t="shared" si="25"/>
        <v>607.72249999999997</v>
      </c>
      <c r="F379" s="52">
        <f t="shared" si="26"/>
        <v>617.27750000000003</v>
      </c>
      <c r="G379" s="53">
        <v>1225</v>
      </c>
      <c r="H379" s="54"/>
      <c r="I379" s="54"/>
    </row>
    <row r="380" spans="1:9" ht="15.75" x14ac:dyDescent="0.25">
      <c r="C380" s="99" t="s">
        <v>41</v>
      </c>
      <c r="D380" s="100"/>
      <c r="E380" s="51">
        <f t="shared" si="25"/>
        <v>666.26229999999998</v>
      </c>
      <c r="F380" s="52">
        <f t="shared" si="26"/>
        <v>676.73770000000002</v>
      </c>
      <c r="G380" s="53">
        <v>1343</v>
      </c>
      <c r="H380" s="54"/>
      <c r="I380" s="54"/>
    </row>
    <row r="381" spans="1:9" ht="15.75" x14ac:dyDescent="0.25">
      <c r="C381" s="99" t="s">
        <v>23</v>
      </c>
      <c r="D381" s="100"/>
      <c r="E381" s="51">
        <f t="shared" si="25"/>
        <v>739.18899999999996</v>
      </c>
      <c r="F381" s="52">
        <f t="shared" si="26"/>
        <v>750.81100000000004</v>
      </c>
      <c r="G381" s="53">
        <v>1490</v>
      </c>
      <c r="H381" s="54"/>
    </row>
    <row r="382" spans="1:9" ht="15.75" x14ac:dyDescent="0.25">
      <c r="C382" s="99" t="s">
        <v>24</v>
      </c>
      <c r="D382" s="100"/>
      <c r="E382" s="51">
        <f t="shared" si="25"/>
        <v>617.14840000000004</v>
      </c>
      <c r="F382" s="52">
        <f t="shared" si="26"/>
        <v>626.85159999999996</v>
      </c>
      <c r="G382" s="53">
        <v>1244</v>
      </c>
      <c r="H382" s="54"/>
    </row>
    <row r="383" spans="1:9" ht="15.75" x14ac:dyDescent="0.25">
      <c r="C383" s="99" t="s">
        <v>25</v>
      </c>
      <c r="D383" s="100"/>
      <c r="E383" s="51">
        <f t="shared" si="25"/>
        <v>508.5025</v>
      </c>
      <c r="F383" s="52">
        <f t="shared" si="26"/>
        <v>516.49750000000006</v>
      </c>
      <c r="G383" s="53">
        <v>1025</v>
      </c>
      <c r="H383" s="54"/>
    </row>
    <row r="384" spans="1:9" ht="15.75" x14ac:dyDescent="0.25">
      <c r="C384" s="99" t="s">
        <v>26</v>
      </c>
      <c r="D384" s="100"/>
      <c r="E384" s="51">
        <f t="shared" si="25"/>
        <v>426.1499</v>
      </c>
      <c r="F384" s="52">
        <f t="shared" si="26"/>
        <v>432.8501</v>
      </c>
      <c r="G384" s="53">
        <v>859</v>
      </c>
      <c r="H384" s="54"/>
    </row>
    <row r="385" spans="2:9" ht="15.75" x14ac:dyDescent="0.25">
      <c r="C385" s="99" t="s">
        <v>27</v>
      </c>
      <c r="D385" s="100"/>
      <c r="E385" s="51">
        <f t="shared" si="25"/>
        <v>366.61789999999996</v>
      </c>
      <c r="F385" s="52">
        <f t="shared" si="26"/>
        <v>372.38210000000004</v>
      </c>
      <c r="G385" s="53">
        <v>739</v>
      </c>
      <c r="H385" s="54"/>
    </row>
    <row r="386" spans="2:9" ht="15.75" x14ac:dyDescent="0.25">
      <c r="C386" s="99" t="s">
        <v>28</v>
      </c>
      <c r="D386" s="100"/>
      <c r="E386" s="51">
        <f t="shared" si="25"/>
        <v>310.55860000000001</v>
      </c>
      <c r="F386" s="52">
        <f t="shared" si="26"/>
        <v>315.44139999999999</v>
      </c>
      <c r="G386" s="53">
        <v>626</v>
      </c>
      <c r="H386" s="54"/>
    </row>
    <row r="387" spans="2:9" ht="15.75" x14ac:dyDescent="0.25">
      <c r="C387" s="99" t="s">
        <v>29</v>
      </c>
      <c r="D387" s="100"/>
      <c r="E387" s="51">
        <f t="shared" si="25"/>
        <v>270.87059999999997</v>
      </c>
      <c r="F387" s="52">
        <f t="shared" si="26"/>
        <v>275.12940000000003</v>
      </c>
      <c r="G387" s="53">
        <v>546</v>
      </c>
      <c r="H387" s="54"/>
      <c r="I387" s="54"/>
    </row>
    <row r="388" spans="2:9" ht="15.75" x14ac:dyDescent="0.25">
      <c r="C388" s="99" t="s">
        <v>30</v>
      </c>
      <c r="D388" s="100"/>
      <c r="E388" s="51">
        <f t="shared" si="25"/>
        <v>238.6241</v>
      </c>
      <c r="F388" s="52">
        <f t="shared" si="26"/>
        <v>242.3759</v>
      </c>
      <c r="G388" s="53">
        <v>481</v>
      </c>
      <c r="H388" s="54"/>
      <c r="I388" s="54"/>
    </row>
    <row r="389" spans="2:9" ht="15.75" x14ac:dyDescent="0.25">
      <c r="C389" s="99" t="s">
        <v>31</v>
      </c>
      <c r="D389" s="100"/>
      <c r="E389" s="51">
        <f t="shared" si="25"/>
        <v>190.50239999999999</v>
      </c>
      <c r="F389" s="52">
        <f t="shared" si="26"/>
        <v>193.49760000000001</v>
      </c>
      <c r="G389" s="53">
        <v>384</v>
      </c>
      <c r="H389" s="54"/>
      <c r="I389" s="54"/>
    </row>
    <row r="390" spans="2:9" ht="15.75" x14ac:dyDescent="0.25">
      <c r="C390" s="99" t="s">
        <v>32</v>
      </c>
      <c r="D390" s="100"/>
      <c r="E390" s="51">
        <f t="shared" si="25"/>
        <v>206.3776</v>
      </c>
      <c r="F390" s="52">
        <f t="shared" si="26"/>
        <v>209.6224</v>
      </c>
      <c r="G390" s="53">
        <v>416</v>
      </c>
      <c r="H390" s="54"/>
      <c r="I390" s="54"/>
    </row>
    <row r="391" spans="2:9" ht="15.75" x14ac:dyDescent="0.25">
      <c r="C391" s="99" t="s">
        <v>33</v>
      </c>
      <c r="D391" s="100"/>
      <c r="E391" s="51">
        <f t="shared" si="25"/>
        <v>160.7364</v>
      </c>
      <c r="F391" s="52">
        <f t="shared" si="26"/>
        <v>163.2636</v>
      </c>
      <c r="G391" s="53">
        <v>324</v>
      </c>
      <c r="H391" s="54"/>
      <c r="I391" s="54"/>
    </row>
    <row r="392" spans="2:9" ht="15.75" x14ac:dyDescent="0.25">
      <c r="C392" s="99" t="s">
        <v>34</v>
      </c>
      <c r="D392" s="100"/>
      <c r="E392" s="51">
        <f t="shared" si="25"/>
        <v>96.739499999999992</v>
      </c>
      <c r="F392" s="52">
        <f t="shared" si="26"/>
        <v>98.260500000000008</v>
      </c>
      <c r="G392" s="53">
        <v>195</v>
      </c>
      <c r="H392" s="54"/>
      <c r="I392" s="54"/>
    </row>
    <row r="393" spans="2:9" ht="15.75" x14ac:dyDescent="0.25">
      <c r="C393" s="99" t="s">
        <v>108</v>
      </c>
      <c r="D393" s="100"/>
      <c r="E393" s="51">
        <f t="shared" si="25"/>
        <v>113.1108</v>
      </c>
      <c r="F393" s="52">
        <f t="shared" si="26"/>
        <v>114.8892</v>
      </c>
      <c r="G393" s="53">
        <v>228</v>
      </c>
      <c r="H393" s="54"/>
      <c r="I393" s="54"/>
    </row>
    <row r="394" spans="2:9" ht="16.5" thickBot="1" x14ac:dyDescent="0.3">
      <c r="C394" s="106" t="s">
        <v>2</v>
      </c>
      <c r="D394" s="107"/>
      <c r="E394" s="55">
        <f>SUM(E377:E393)</f>
        <v>6907.6964000000007</v>
      </c>
      <c r="F394" s="55">
        <f>SUM(F377:F393)</f>
        <v>7016.3035999999993</v>
      </c>
      <c r="G394" s="56">
        <f>SUM(G377:G393)</f>
        <v>13924</v>
      </c>
    </row>
    <row r="395" spans="2:9" ht="15.75" thickTop="1" x14ac:dyDescent="0.25">
      <c r="C395" s="108" t="s">
        <v>109</v>
      </c>
      <c r="D395" s="108"/>
      <c r="E395" s="108"/>
      <c r="F395" s="108"/>
      <c r="G395" s="108"/>
      <c r="H395" s="40"/>
    </row>
    <row r="396" spans="2:9" x14ac:dyDescent="0.25">
      <c r="C396" s="40"/>
      <c r="D396" s="40"/>
      <c r="E396" s="50"/>
      <c r="F396" s="40"/>
      <c r="G396" s="57"/>
      <c r="H396" s="40"/>
      <c r="I396" s="40"/>
    </row>
    <row r="397" spans="2:9" ht="18" x14ac:dyDescent="0.25">
      <c r="B397" s="109" t="s">
        <v>119</v>
      </c>
      <c r="C397" s="109"/>
      <c r="D397" s="109"/>
      <c r="E397" s="109"/>
      <c r="F397" s="109"/>
      <c r="G397" s="109"/>
      <c r="H397" s="109"/>
      <c r="I397" s="40"/>
    </row>
    <row r="398" spans="2:9" ht="16.5" thickBot="1" x14ac:dyDescent="0.3">
      <c r="C398" s="103" t="str">
        <f>+C375</f>
        <v>MICRO RED MAZOCRUZ</v>
      </c>
      <c r="D398" s="103"/>
      <c r="E398" s="103"/>
      <c r="F398" s="103"/>
      <c r="G398" s="103"/>
    </row>
    <row r="399" spans="2:9" ht="15.75" thickTop="1" x14ac:dyDescent="0.25">
      <c r="E399" s="58"/>
      <c r="F399" s="58"/>
    </row>
    <row r="400" spans="2:9" x14ac:dyDescent="0.25">
      <c r="E400" s="59" t="s">
        <v>103</v>
      </c>
      <c r="F400" s="58"/>
    </row>
    <row r="401" spans="5:6" x14ac:dyDescent="0.25">
      <c r="E401" s="59" t="s">
        <v>108</v>
      </c>
      <c r="F401" s="58"/>
    </row>
    <row r="402" spans="5:6" x14ac:dyDescent="0.25">
      <c r="E402" s="59" t="s">
        <v>34</v>
      </c>
      <c r="F402" s="58"/>
    </row>
    <row r="403" spans="5:6" x14ac:dyDescent="0.25">
      <c r="E403" s="59" t="s">
        <v>33</v>
      </c>
      <c r="F403" s="58"/>
    </row>
    <row r="404" spans="5:6" x14ac:dyDescent="0.25">
      <c r="E404" s="59" t="s">
        <v>32</v>
      </c>
      <c r="F404" s="58"/>
    </row>
    <row r="405" spans="5:6" x14ac:dyDescent="0.25">
      <c r="E405" s="59" t="s">
        <v>31</v>
      </c>
      <c r="F405" s="58"/>
    </row>
    <row r="406" spans="5:6" x14ac:dyDescent="0.25">
      <c r="E406" s="59" t="s">
        <v>30</v>
      </c>
      <c r="F406" s="58"/>
    </row>
    <row r="407" spans="5:6" x14ac:dyDescent="0.25">
      <c r="E407" s="59" t="s">
        <v>29</v>
      </c>
      <c r="F407" s="58"/>
    </row>
    <row r="408" spans="5:6" x14ac:dyDescent="0.25">
      <c r="E408" s="59" t="s">
        <v>28</v>
      </c>
      <c r="F408" s="58"/>
    </row>
    <row r="409" spans="5:6" x14ac:dyDescent="0.25">
      <c r="E409" s="59" t="s">
        <v>27</v>
      </c>
      <c r="F409" s="58"/>
    </row>
    <row r="410" spans="5:6" x14ac:dyDescent="0.25">
      <c r="E410" s="59" t="s">
        <v>26</v>
      </c>
      <c r="F410" s="58"/>
    </row>
    <row r="411" spans="5:6" x14ac:dyDescent="0.25">
      <c r="E411" s="59" t="s">
        <v>25</v>
      </c>
      <c r="F411" s="58"/>
    </row>
    <row r="412" spans="5:6" x14ac:dyDescent="0.25">
      <c r="E412" s="59" t="s">
        <v>24</v>
      </c>
      <c r="F412" s="58"/>
    </row>
    <row r="413" spans="5:6" x14ac:dyDescent="0.25">
      <c r="E413" s="59" t="s">
        <v>23</v>
      </c>
      <c r="F413" s="58"/>
    </row>
    <row r="414" spans="5:6" x14ac:dyDescent="0.25">
      <c r="E414" s="59" t="s">
        <v>41</v>
      </c>
      <c r="F414" s="58"/>
    </row>
    <row r="415" spans="5:6" x14ac:dyDescent="0.25">
      <c r="E415" s="59" t="s">
        <v>40</v>
      </c>
      <c r="F415" s="58"/>
    </row>
    <row r="416" spans="5:6" x14ac:dyDescent="0.25">
      <c r="E416" s="59" t="s">
        <v>107</v>
      </c>
      <c r="F416" s="58"/>
    </row>
    <row r="417" spans="1:9" x14ac:dyDescent="0.25">
      <c r="E417" s="59" t="s">
        <v>106</v>
      </c>
      <c r="F417" s="58"/>
    </row>
    <row r="418" spans="1:9" x14ac:dyDescent="0.25">
      <c r="E418" s="60"/>
      <c r="F418" s="59"/>
    </row>
    <row r="419" spans="1:9" x14ac:dyDescent="0.25">
      <c r="E419" s="60"/>
      <c r="F419" s="61"/>
    </row>
    <row r="420" spans="1:9" ht="14.25" customHeight="1" x14ac:dyDescent="0.25">
      <c r="A420" s="62" t="s">
        <v>110</v>
      </c>
      <c r="E420" s="60"/>
      <c r="F420" s="63"/>
    </row>
    <row r="421" spans="1:9" ht="14.25" customHeight="1" x14ac:dyDescent="0.25">
      <c r="A421" s="64"/>
      <c r="B421" s="64"/>
      <c r="C421" s="64"/>
      <c r="D421" s="65" t="s">
        <v>103</v>
      </c>
      <c r="E421" s="66" t="s">
        <v>104</v>
      </c>
      <c r="F421" s="66" t="s">
        <v>105</v>
      </c>
      <c r="G421" s="66" t="s">
        <v>2</v>
      </c>
      <c r="H421" s="67"/>
      <c r="I421" s="64"/>
    </row>
    <row r="422" spans="1:9" ht="14.25" customHeight="1" x14ac:dyDescent="0.25">
      <c r="A422" s="64"/>
      <c r="B422" s="64"/>
      <c r="C422" s="64"/>
      <c r="D422" s="68" t="s">
        <v>106</v>
      </c>
      <c r="E422" s="69">
        <f t="shared" ref="E422:E438" si="27">-G422*0.4961</f>
        <v>-721.82550000000003</v>
      </c>
      <c r="F422" s="70">
        <f t="shared" ref="F422:F438" si="28">G422*0.5039</f>
        <v>733.17449999999997</v>
      </c>
      <c r="G422" s="53">
        <f t="shared" ref="G422:G438" si="29">+G377</f>
        <v>1455</v>
      </c>
      <c r="H422" s="71"/>
      <c r="I422" s="64"/>
    </row>
    <row r="423" spans="1:9" ht="14.25" customHeight="1" x14ac:dyDescent="0.25">
      <c r="A423" s="64"/>
      <c r="B423" s="64"/>
      <c r="C423" s="64"/>
      <c r="D423" s="68" t="s">
        <v>107</v>
      </c>
      <c r="E423" s="69">
        <f t="shared" si="27"/>
        <v>-666.75839999999994</v>
      </c>
      <c r="F423" s="70">
        <f t="shared" si="28"/>
        <v>677.24160000000006</v>
      </c>
      <c r="G423" s="53">
        <f t="shared" si="29"/>
        <v>1344</v>
      </c>
      <c r="H423" s="71"/>
      <c r="I423" s="64"/>
    </row>
    <row r="424" spans="1:9" ht="14.25" customHeight="1" x14ac:dyDescent="0.25">
      <c r="A424" s="64"/>
      <c r="B424" s="64"/>
      <c r="C424" s="64"/>
      <c r="D424" s="68" t="s">
        <v>40</v>
      </c>
      <c r="E424" s="69">
        <f t="shared" si="27"/>
        <v>-607.72249999999997</v>
      </c>
      <c r="F424" s="70">
        <f t="shared" si="28"/>
        <v>617.27750000000003</v>
      </c>
      <c r="G424" s="53">
        <f t="shared" si="29"/>
        <v>1225</v>
      </c>
      <c r="H424" s="71"/>
      <c r="I424" s="64"/>
    </row>
    <row r="425" spans="1:9" ht="14.25" customHeight="1" x14ac:dyDescent="0.25">
      <c r="A425" s="64"/>
      <c r="B425" s="64"/>
      <c r="C425" s="64"/>
      <c r="D425" s="68" t="s">
        <v>41</v>
      </c>
      <c r="E425" s="69">
        <f t="shared" si="27"/>
        <v>-666.26229999999998</v>
      </c>
      <c r="F425" s="70">
        <f t="shared" si="28"/>
        <v>676.73770000000002</v>
      </c>
      <c r="G425" s="53">
        <f t="shared" si="29"/>
        <v>1343</v>
      </c>
      <c r="H425" s="71"/>
      <c r="I425" s="64"/>
    </row>
    <row r="426" spans="1:9" ht="14.25" customHeight="1" x14ac:dyDescent="0.25">
      <c r="A426" s="64"/>
      <c r="B426" s="64"/>
      <c r="C426" s="64"/>
      <c r="D426" s="68" t="s">
        <v>23</v>
      </c>
      <c r="E426" s="69">
        <f t="shared" si="27"/>
        <v>-739.18899999999996</v>
      </c>
      <c r="F426" s="70">
        <f t="shared" si="28"/>
        <v>750.81100000000004</v>
      </c>
      <c r="G426" s="53">
        <f t="shared" si="29"/>
        <v>1490</v>
      </c>
      <c r="H426" s="71"/>
      <c r="I426" s="64"/>
    </row>
    <row r="427" spans="1:9" ht="14.25" customHeight="1" x14ac:dyDescent="0.25">
      <c r="A427" s="64"/>
      <c r="B427" s="64"/>
      <c r="C427" s="64"/>
      <c r="D427" s="68" t="s">
        <v>24</v>
      </c>
      <c r="E427" s="69">
        <f t="shared" si="27"/>
        <v>-617.14840000000004</v>
      </c>
      <c r="F427" s="70">
        <f t="shared" si="28"/>
        <v>626.85159999999996</v>
      </c>
      <c r="G427" s="53">
        <f t="shared" si="29"/>
        <v>1244</v>
      </c>
      <c r="H427" s="71"/>
      <c r="I427" s="64"/>
    </row>
    <row r="428" spans="1:9" ht="14.25" customHeight="1" x14ac:dyDescent="0.25">
      <c r="A428" s="64"/>
      <c r="B428" s="64"/>
      <c r="C428" s="64"/>
      <c r="D428" s="68" t="s">
        <v>25</v>
      </c>
      <c r="E428" s="69">
        <f t="shared" si="27"/>
        <v>-508.5025</v>
      </c>
      <c r="F428" s="70">
        <f t="shared" si="28"/>
        <v>516.49750000000006</v>
      </c>
      <c r="G428" s="53">
        <f t="shared" si="29"/>
        <v>1025</v>
      </c>
      <c r="H428" s="71"/>
      <c r="I428" s="64"/>
    </row>
    <row r="429" spans="1:9" ht="14.25" customHeight="1" x14ac:dyDescent="0.25">
      <c r="A429" s="64"/>
      <c r="B429" s="64"/>
      <c r="C429" s="64"/>
      <c r="D429" s="68" t="s">
        <v>26</v>
      </c>
      <c r="E429" s="69">
        <f t="shared" si="27"/>
        <v>-426.1499</v>
      </c>
      <c r="F429" s="70">
        <f t="shared" si="28"/>
        <v>432.8501</v>
      </c>
      <c r="G429" s="53">
        <f t="shared" si="29"/>
        <v>859</v>
      </c>
      <c r="H429" s="71"/>
      <c r="I429" s="64"/>
    </row>
    <row r="430" spans="1:9" ht="14.25" customHeight="1" x14ac:dyDescent="0.25">
      <c r="A430" s="64"/>
      <c r="B430" s="64"/>
      <c r="C430" s="64"/>
      <c r="D430" s="68" t="s">
        <v>27</v>
      </c>
      <c r="E430" s="69">
        <f t="shared" si="27"/>
        <v>-366.61789999999996</v>
      </c>
      <c r="F430" s="70">
        <f t="shared" si="28"/>
        <v>372.38210000000004</v>
      </c>
      <c r="G430" s="53">
        <f t="shared" si="29"/>
        <v>739</v>
      </c>
      <c r="H430" s="71"/>
      <c r="I430" s="64"/>
    </row>
    <row r="431" spans="1:9" ht="14.25" customHeight="1" x14ac:dyDescent="0.25">
      <c r="A431" s="64"/>
      <c r="B431" s="64"/>
      <c r="C431" s="64"/>
      <c r="D431" s="68" t="s">
        <v>28</v>
      </c>
      <c r="E431" s="69">
        <f t="shared" si="27"/>
        <v>-310.55860000000001</v>
      </c>
      <c r="F431" s="70">
        <f t="shared" si="28"/>
        <v>315.44139999999999</v>
      </c>
      <c r="G431" s="53">
        <f t="shared" si="29"/>
        <v>626</v>
      </c>
      <c r="H431" s="71"/>
      <c r="I431" s="64"/>
    </row>
    <row r="432" spans="1:9" ht="14.25" customHeight="1" x14ac:dyDescent="0.25">
      <c r="A432" s="64"/>
      <c r="B432" s="64"/>
      <c r="C432" s="64"/>
      <c r="D432" s="68" t="s">
        <v>29</v>
      </c>
      <c r="E432" s="69">
        <f t="shared" si="27"/>
        <v>-270.87059999999997</v>
      </c>
      <c r="F432" s="70">
        <f t="shared" si="28"/>
        <v>275.12940000000003</v>
      </c>
      <c r="G432" s="53">
        <f t="shared" si="29"/>
        <v>546</v>
      </c>
      <c r="H432" s="71"/>
      <c r="I432" s="64"/>
    </row>
    <row r="433" spans="1:9" ht="14.25" customHeight="1" x14ac:dyDescent="0.25">
      <c r="A433" s="64"/>
      <c r="B433" s="64"/>
      <c r="C433" s="64"/>
      <c r="D433" s="68" t="s">
        <v>30</v>
      </c>
      <c r="E433" s="69">
        <f t="shared" si="27"/>
        <v>-238.6241</v>
      </c>
      <c r="F433" s="70">
        <f t="shared" si="28"/>
        <v>242.3759</v>
      </c>
      <c r="G433" s="53">
        <f t="shared" si="29"/>
        <v>481</v>
      </c>
      <c r="H433" s="71"/>
      <c r="I433" s="64"/>
    </row>
    <row r="434" spans="1:9" ht="14.25" customHeight="1" x14ac:dyDescent="0.25">
      <c r="A434" s="64"/>
      <c r="B434" s="64"/>
      <c r="C434" s="64"/>
      <c r="D434" s="68" t="s">
        <v>31</v>
      </c>
      <c r="E434" s="69">
        <f t="shared" si="27"/>
        <v>-190.50239999999999</v>
      </c>
      <c r="F434" s="70">
        <f t="shared" si="28"/>
        <v>193.49760000000001</v>
      </c>
      <c r="G434" s="53">
        <f t="shared" si="29"/>
        <v>384</v>
      </c>
      <c r="H434" s="71"/>
      <c r="I434" s="64"/>
    </row>
    <row r="435" spans="1:9" ht="14.25" customHeight="1" x14ac:dyDescent="0.25">
      <c r="A435" s="64"/>
      <c r="B435" s="64"/>
      <c r="C435" s="64"/>
      <c r="D435" s="68" t="s">
        <v>32</v>
      </c>
      <c r="E435" s="69">
        <f t="shared" si="27"/>
        <v>-206.3776</v>
      </c>
      <c r="F435" s="70">
        <f t="shared" si="28"/>
        <v>209.6224</v>
      </c>
      <c r="G435" s="53">
        <f t="shared" si="29"/>
        <v>416</v>
      </c>
      <c r="H435" s="71"/>
      <c r="I435" s="64"/>
    </row>
    <row r="436" spans="1:9" ht="14.25" customHeight="1" x14ac:dyDescent="0.25">
      <c r="A436" s="64"/>
      <c r="B436" s="64"/>
      <c r="C436" s="64"/>
      <c r="D436" s="68" t="s">
        <v>33</v>
      </c>
      <c r="E436" s="69">
        <f t="shared" si="27"/>
        <v>-160.7364</v>
      </c>
      <c r="F436" s="70">
        <f t="shared" si="28"/>
        <v>163.2636</v>
      </c>
      <c r="G436" s="53">
        <f t="shared" si="29"/>
        <v>324</v>
      </c>
      <c r="H436" s="71"/>
      <c r="I436" s="64"/>
    </row>
    <row r="437" spans="1:9" ht="14.25" customHeight="1" x14ac:dyDescent="0.25">
      <c r="A437" s="64"/>
      <c r="B437" s="64"/>
      <c r="C437" s="64"/>
      <c r="D437" s="68" t="s">
        <v>34</v>
      </c>
      <c r="E437" s="69">
        <f t="shared" si="27"/>
        <v>-96.739499999999992</v>
      </c>
      <c r="F437" s="70">
        <f t="shared" si="28"/>
        <v>98.260500000000008</v>
      </c>
      <c r="G437" s="53">
        <f t="shared" si="29"/>
        <v>195</v>
      </c>
      <c r="H437" s="71"/>
      <c r="I437" s="64"/>
    </row>
    <row r="438" spans="1:9" ht="14.25" customHeight="1" x14ac:dyDescent="0.25">
      <c r="A438" s="64"/>
      <c r="B438" s="64"/>
      <c r="C438" s="64"/>
      <c r="D438" s="68" t="s">
        <v>108</v>
      </c>
      <c r="E438" s="69">
        <f t="shared" si="27"/>
        <v>-113.1108</v>
      </c>
      <c r="F438" s="70">
        <f t="shared" si="28"/>
        <v>114.8892</v>
      </c>
      <c r="G438" s="53">
        <f t="shared" si="29"/>
        <v>228</v>
      </c>
      <c r="H438" s="71"/>
      <c r="I438" s="64"/>
    </row>
    <row r="439" spans="1:9" ht="14.25" customHeight="1" x14ac:dyDescent="0.25">
      <c r="A439" s="64"/>
      <c r="B439" s="64"/>
      <c r="C439" s="64"/>
      <c r="D439" s="68" t="s">
        <v>2</v>
      </c>
      <c r="E439" s="72">
        <f>SUM(E422:E438)</f>
        <v>-6907.6964000000007</v>
      </c>
      <c r="F439" s="72">
        <f>SUM(F422:F438)</f>
        <v>7016.3035999999993</v>
      </c>
      <c r="G439" s="73">
        <f>SUM(G422:G438)</f>
        <v>13924</v>
      </c>
      <c r="H439" s="64"/>
      <c r="I439" s="64"/>
    </row>
    <row r="440" spans="1:9" ht="14.25" customHeight="1" x14ac:dyDescent="0.25">
      <c r="A440" s="110" t="s">
        <v>109</v>
      </c>
      <c r="B440" s="110"/>
      <c r="C440" s="110"/>
      <c r="D440" s="110"/>
      <c r="E440" s="110"/>
      <c r="F440" s="110"/>
      <c r="G440" s="110"/>
      <c r="H440" s="110"/>
      <c r="I440" s="110"/>
    </row>
    <row r="441" spans="1:9" ht="14.25" customHeight="1" x14ac:dyDescent="0.25">
      <c r="D441" s="74"/>
      <c r="E441" s="60"/>
      <c r="F441" s="58"/>
    </row>
    <row r="442" spans="1:9" ht="14.25" customHeight="1" x14ac:dyDescent="0.25">
      <c r="D442" s="74"/>
      <c r="E442" s="60"/>
      <c r="F442" s="58"/>
    </row>
    <row r="443" spans="1:9" x14ac:dyDescent="0.25">
      <c r="D443" s="74"/>
      <c r="E443" s="60"/>
      <c r="F443" s="58"/>
    </row>
    <row r="444" spans="1:9" x14ac:dyDescent="0.25">
      <c r="D444" s="74"/>
      <c r="E444" s="60"/>
      <c r="F444" s="58"/>
    </row>
  </sheetData>
  <mergeCells count="156">
    <mergeCell ref="C393:D393"/>
    <mergeCell ref="C394:D394"/>
    <mergeCell ref="C395:G395"/>
    <mergeCell ref="B397:H397"/>
    <mergeCell ref="C398:G398"/>
    <mergeCell ref="A440:I440"/>
    <mergeCell ref="C387:D387"/>
    <mergeCell ref="C388:D388"/>
    <mergeCell ref="C389:D389"/>
    <mergeCell ref="C390:D390"/>
    <mergeCell ref="C391:D391"/>
    <mergeCell ref="C392:D392"/>
    <mergeCell ref="C381:D381"/>
    <mergeCell ref="C382:D382"/>
    <mergeCell ref="C383:D383"/>
    <mergeCell ref="C384:D384"/>
    <mergeCell ref="C385:D385"/>
    <mergeCell ref="C386:D386"/>
    <mergeCell ref="C375:G375"/>
    <mergeCell ref="C376:D376"/>
    <mergeCell ref="C377:D377"/>
    <mergeCell ref="C378:D378"/>
    <mergeCell ref="C379:D379"/>
    <mergeCell ref="C380:D380"/>
    <mergeCell ref="C320:G320"/>
    <mergeCell ref="B322:H322"/>
    <mergeCell ref="C323:G323"/>
    <mergeCell ref="A365:I365"/>
    <mergeCell ref="A373:I373"/>
    <mergeCell ref="A374:I374"/>
    <mergeCell ref="C314:D314"/>
    <mergeCell ref="C315:D315"/>
    <mergeCell ref="C316:D316"/>
    <mergeCell ref="C317:D317"/>
    <mergeCell ref="C318:D318"/>
    <mergeCell ref="C319:D319"/>
    <mergeCell ref="C308:D308"/>
    <mergeCell ref="C309:D309"/>
    <mergeCell ref="C310:D310"/>
    <mergeCell ref="C311:D311"/>
    <mergeCell ref="C312:D312"/>
    <mergeCell ref="C313:D313"/>
    <mergeCell ref="C302:D302"/>
    <mergeCell ref="C303:D303"/>
    <mergeCell ref="C304:D304"/>
    <mergeCell ref="C305:D305"/>
    <mergeCell ref="C306:D306"/>
    <mergeCell ref="C307:D307"/>
    <mergeCell ref="C249:G249"/>
    <mergeCell ref="A291:I291"/>
    <mergeCell ref="A298:I298"/>
    <mergeCell ref="A299:I299"/>
    <mergeCell ref="C300:G300"/>
    <mergeCell ref="C301:D301"/>
    <mergeCell ref="C242:D242"/>
    <mergeCell ref="C243:D243"/>
    <mergeCell ref="C244:D244"/>
    <mergeCell ref="C245:D245"/>
    <mergeCell ref="C246:G246"/>
    <mergeCell ref="B248:H248"/>
    <mergeCell ref="C236:D236"/>
    <mergeCell ref="C237:D237"/>
    <mergeCell ref="C238:D238"/>
    <mergeCell ref="C239:D239"/>
    <mergeCell ref="C240:D240"/>
    <mergeCell ref="C241:D241"/>
    <mergeCell ref="C230:D230"/>
    <mergeCell ref="C231:D231"/>
    <mergeCell ref="C232:D232"/>
    <mergeCell ref="C233:D233"/>
    <mergeCell ref="C234:D234"/>
    <mergeCell ref="C235:D235"/>
    <mergeCell ref="A224:I224"/>
    <mergeCell ref="A225:I225"/>
    <mergeCell ref="C226:G226"/>
    <mergeCell ref="C227:D227"/>
    <mergeCell ref="C228:D228"/>
    <mergeCell ref="C229:D229"/>
    <mergeCell ref="C170:D170"/>
    <mergeCell ref="C171:D171"/>
    <mergeCell ref="C172:G172"/>
    <mergeCell ref="B174:H174"/>
    <mergeCell ref="C175:G175"/>
    <mergeCell ref="A217:I217"/>
    <mergeCell ref="C164:D164"/>
    <mergeCell ref="C165:D165"/>
    <mergeCell ref="C166:D166"/>
    <mergeCell ref="C167:D167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C152:G152"/>
    <mergeCell ref="C153:D153"/>
    <mergeCell ref="C154:D154"/>
    <mergeCell ref="C155:D155"/>
    <mergeCell ref="C156:D156"/>
    <mergeCell ref="C157:D157"/>
    <mergeCell ref="C98:G98"/>
    <mergeCell ref="B100:H100"/>
    <mergeCell ref="C101:G101"/>
    <mergeCell ref="A143:I143"/>
    <mergeCell ref="A150:I150"/>
    <mergeCell ref="A151:I151"/>
    <mergeCell ref="C92:D92"/>
    <mergeCell ref="C93:D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27:G27"/>
    <mergeCell ref="A69:I69"/>
    <mergeCell ref="A76:I76"/>
    <mergeCell ref="A77:I77"/>
    <mergeCell ref="C78:G78"/>
    <mergeCell ref="C79:D79"/>
    <mergeCell ref="C20:D20"/>
    <mergeCell ref="C21:D21"/>
    <mergeCell ref="C22:D22"/>
    <mergeCell ref="C23:D23"/>
    <mergeCell ref="C24:G24"/>
    <mergeCell ref="B26:H26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2:I2"/>
    <mergeCell ref="A3:I3"/>
    <mergeCell ref="C4:G4"/>
    <mergeCell ref="C5:D5"/>
    <mergeCell ref="C6:D6"/>
    <mergeCell ref="C7:D7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8433" r:id="rId4">
          <objectPr defaultSize="0" autoPict="0" r:id="rId5">
            <anchor moveWithCells="1" sizeWithCells="1">
              <from>
                <xdr:col>0</xdr:col>
                <xdr:colOff>257175</xdr:colOff>
                <xdr:row>29</xdr:row>
                <xdr:rowOff>85725</xdr:rowOff>
              </from>
              <to>
                <xdr:col>1</xdr:col>
                <xdr:colOff>409575</xdr:colOff>
                <xdr:row>38</xdr:row>
                <xdr:rowOff>38100</xdr:rowOff>
              </to>
            </anchor>
          </objectPr>
        </oleObject>
      </mc:Choice>
      <mc:Fallback>
        <oleObject progId="PBrush" shapeId="18433" r:id="rId4"/>
      </mc:Fallback>
    </mc:AlternateContent>
    <mc:AlternateContent xmlns:mc="http://schemas.openxmlformats.org/markup-compatibility/2006">
      <mc:Choice Requires="x14">
        <oleObject progId="PBrush" shapeId="18434" r:id="rId6">
          <objectPr defaultSize="0" autoPict="0" r:id="rId5">
            <anchor moveWithCells="1" sizeWithCells="1">
              <from>
                <xdr:col>0</xdr:col>
                <xdr:colOff>257175</xdr:colOff>
                <xdr:row>103</xdr:row>
                <xdr:rowOff>85725</xdr:rowOff>
              </from>
              <to>
                <xdr:col>1</xdr:col>
                <xdr:colOff>409575</xdr:colOff>
                <xdr:row>112</xdr:row>
                <xdr:rowOff>38100</xdr:rowOff>
              </to>
            </anchor>
          </objectPr>
        </oleObject>
      </mc:Choice>
      <mc:Fallback>
        <oleObject progId="PBrush" shapeId="18434" r:id="rId6"/>
      </mc:Fallback>
    </mc:AlternateContent>
    <mc:AlternateContent xmlns:mc="http://schemas.openxmlformats.org/markup-compatibility/2006">
      <mc:Choice Requires="x14">
        <oleObject progId="PBrush" shapeId="18435" r:id="rId7">
          <objectPr defaultSize="0" autoPict="0" r:id="rId5">
            <anchor moveWithCells="1" sizeWithCells="1">
              <from>
                <xdr:col>0</xdr:col>
                <xdr:colOff>257175</xdr:colOff>
                <xdr:row>177</xdr:row>
                <xdr:rowOff>85725</xdr:rowOff>
              </from>
              <to>
                <xdr:col>1</xdr:col>
                <xdr:colOff>409575</xdr:colOff>
                <xdr:row>186</xdr:row>
                <xdr:rowOff>38100</xdr:rowOff>
              </to>
            </anchor>
          </objectPr>
        </oleObject>
      </mc:Choice>
      <mc:Fallback>
        <oleObject progId="PBrush" shapeId="18435" r:id="rId7"/>
      </mc:Fallback>
    </mc:AlternateContent>
    <mc:AlternateContent xmlns:mc="http://schemas.openxmlformats.org/markup-compatibility/2006">
      <mc:Choice Requires="x14">
        <oleObject progId="PBrush" shapeId="18436" r:id="rId8">
          <objectPr defaultSize="0" autoPict="0" r:id="rId5">
            <anchor moveWithCells="1" sizeWithCells="1">
              <from>
                <xdr:col>0</xdr:col>
                <xdr:colOff>257175</xdr:colOff>
                <xdr:row>251</xdr:row>
                <xdr:rowOff>85725</xdr:rowOff>
              </from>
              <to>
                <xdr:col>1</xdr:col>
                <xdr:colOff>409575</xdr:colOff>
                <xdr:row>260</xdr:row>
                <xdr:rowOff>38100</xdr:rowOff>
              </to>
            </anchor>
          </objectPr>
        </oleObject>
      </mc:Choice>
      <mc:Fallback>
        <oleObject progId="PBrush" shapeId="18436" r:id="rId8"/>
      </mc:Fallback>
    </mc:AlternateContent>
    <mc:AlternateContent xmlns:mc="http://schemas.openxmlformats.org/markup-compatibility/2006">
      <mc:Choice Requires="x14">
        <oleObject progId="PBrush" shapeId="18437" r:id="rId9">
          <objectPr defaultSize="0" autoPict="0" r:id="rId5">
            <anchor moveWithCells="1" sizeWithCells="1">
              <from>
                <xdr:col>0</xdr:col>
                <xdr:colOff>257175</xdr:colOff>
                <xdr:row>325</xdr:row>
                <xdr:rowOff>85725</xdr:rowOff>
              </from>
              <to>
                <xdr:col>1</xdr:col>
                <xdr:colOff>409575</xdr:colOff>
                <xdr:row>334</xdr:row>
                <xdr:rowOff>38100</xdr:rowOff>
              </to>
            </anchor>
          </objectPr>
        </oleObject>
      </mc:Choice>
      <mc:Fallback>
        <oleObject progId="PBrush" shapeId="18437" r:id="rId9"/>
      </mc:Fallback>
    </mc:AlternateContent>
    <mc:AlternateContent xmlns:mc="http://schemas.openxmlformats.org/markup-compatibility/2006">
      <mc:Choice Requires="x14">
        <oleObject progId="PBrush" shapeId="18438" r:id="rId10">
          <objectPr defaultSize="0" autoPict="0" r:id="rId5">
            <anchor moveWithCells="1" sizeWithCells="1">
              <from>
                <xdr:col>0</xdr:col>
                <xdr:colOff>257175</xdr:colOff>
                <xdr:row>400</xdr:row>
                <xdr:rowOff>85725</xdr:rowOff>
              </from>
              <to>
                <xdr:col>1</xdr:col>
                <xdr:colOff>409575</xdr:colOff>
                <xdr:row>409</xdr:row>
                <xdr:rowOff>38100</xdr:rowOff>
              </to>
            </anchor>
          </objectPr>
        </oleObject>
      </mc:Choice>
      <mc:Fallback>
        <oleObject progId="PBrush" shapeId="18438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Poblacion2012</vt:lpstr>
      <vt:lpstr>Hoja1</vt:lpstr>
      <vt:lpstr>PoblEtVida2012</vt:lpstr>
      <vt:lpstr>PoblPiram2012</vt:lpstr>
      <vt:lpstr>PiramPoblDis2012</vt:lpstr>
      <vt:lpstr>PiramPoblMR2012</vt:lpstr>
      <vt:lpstr>Poblacion2012!Títulos_a_imprimir</vt:lpstr>
    </vt:vector>
  </TitlesOfParts>
  <Company>Sanchez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wilfredo sanchez</cp:lastModifiedBy>
  <cp:lastPrinted>2014-06-02T19:43:47Z</cp:lastPrinted>
  <dcterms:created xsi:type="dcterms:W3CDTF">2011-06-12T02:23:51Z</dcterms:created>
  <dcterms:modified xsi:type="dcterms:W3CDTF">2014-07-15T15:02:08Z</dcterms:modified>
</cp:coreProperties>
</file>