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45" yWindow="-30" windowWidth="16140" windowHeight="8160"/>
  </bookViews>
  <sheets>
    <sheet name="POBL2016" sheetId="4" r:id="rId1"/>
    <sheet name="etapas2016" sheetId="6" r:id="rId2"/>
    <sheet name="its-vih2016" sheetId="7" r:id="rId3"/>
    <sheet name="POBL.TBC2016" sheetId="8" r:id="rId4"/>
    <sheet name="piramid-2016" sheetId="9" r:id="rId5"/>
  </sheets>
  <externalReferences>
    <externalReference r:id="rId6"/>
  </externalReferences>
  <definedNames>
    <definedName name="_xlnm.Print_Titles" localSheetId="0">POBL2016!$A:$B</definedName>
  </definedNames>
  <calcPr calcId="145621"/>
</workbook>
</file>

<file path=xl/calcChain.xml><?xml version="1.0" encoding="utf-8"?>
<calcChain xmlns="http://schemas.openxmlformats.org/spreadsheetml/2006/main">
  <c r="BO21" i="9" l="1"/>
  <c r="BL21" i="9"/>
  <c r="BE21" i="9"/>
  <c r="BD21" i="9" s="1"/>
  <c r="AU21" i="9"/>
  <c r="AJ21" i="9"/>
  <c r="AC21" i="9"/>
  <c r="V21" i="9"/>
  <c r="BO20" i="9"/>
  <c r="BD20" i="9" s="1"/>
  <c r="BL20" i="9"/>
  <c r="BE20" i="9"/>
  <c r="AU20" i="9"/>
  <c r="AJ20" i="9"/>
  <c r="AC20" i="9"/>
  <c r="V20" i="9"/>
  <c r="BO19" i="9"/>
  <c r="BL19" i="9"/>
  <c r="BE19" i="9"/>
  <c r="AU19" i="9"/>
  <c r="AJ19" i="9"/>
  <c r="AC19" i="9"/>
  <c r="V19" i="9"/>
  <c r="T19" i="9" s="1"/>
  <c r="BO18" i="9"/>
  <c r="BL18" i="9"/>
  <c r="BE18" i="9"/>
  <c r="BD18" i="9" s="1"/>
  <c r="AU18" i="9"/>
  <c r="AJ18" i="9"/>
  <c r="AC18" i="9"/>
  <c r="V18" i="9"/>
  <c r="T18" i="9" s="1"/>
  <c r="BO17" i="9"/>
  <c r="BL17" i="9"/>
  <c r="BE17" i="9"/>
  <c r="AU17" i="9"/>
  <c r="AJ17" i="9"/>
  <c r="AC17" i="9"/>
  <c r="V17" i="9"/>
  <c r="BO16" i="9"/>
  <c r="BL16" i="9"/>
  <c r="BE16" i="9"/>
  <c r="BD16" i="9" s="1"/>
  <c r="AU16" i="9"/>
  <c r="AJ16" i="9"/>
  <c r="AC16" i="9"/>
  <c r="V16" i="9"/>
  <c r="T16" i="9" s="1"/>
  <c r="BO15" i="9"/>
  <c r="BL15" i="9"/>
  <c r="BE15" i="9"/>
  <c r="AU15" i="9"/>
  <c r="AJ15" i="9"/>
  <c r="AC15" i="9"/>
  <c r="T15" i="9" s="1"/>
  <c r="V15" i="9"/>
  <c r="BO14" i="9"/>
  <c r="BL14" i="9"/>
  <c r="BE14" i="9"/>
  <c r="BD14" i="9" s="1"/>
  <c r="AU14" i="9"/>
  <c r="AJ14" i="9"/>
  <c r="AC14" i="9"/>
  <c r="V14" i="9"/>
  <c r="BO13" i="9"/>
  <c r="BL13" i="9"/>
  <c r="BE13" i="9"/>
  <c r="AU13" i="9"/>
  <c r="AJ13" i="9"/>
  <c r="AC13" i="9"/>
  <c r="V13" i="9"/>
  <c r="BO12" i="9"/>
  <c r="BL12" i="9"/>
  <c r="BE12" i="9"/>
  <c r="BD12" i="9" s="1"/>
  <c r="AU12" i="9"/>
  <c r="AJ12" i="9"/>
  <c r="AC12" i="9"/>
  <c r="V12" i="9"/>
  <c r="T12" i="9" s="1"/>
  <c r="BO11" i="9"/>
  <c r="BL11" i="9"/>
  <c r="BE11" i="9"/>
  <c r="AU11" i="9"/>
  <c r="AJ11" i="9"/>
  <c r="AC11" i="9"/>
  <c r="V11" i="9"/>
  <c r="BO10" i="9"/>
  <c r="BL10" i="9"/>
  <c r="BE10" i="9"/>
  <c r="BD10" i="9"/>
  <c r="AU10" i="9"/>
  <c r="AJ10" i="9"/>
  <c r="AC10" i="9"/>
  <c r="V10" i="9"/>
  <c r="BO9" i="9"/>
  <c r="BL9" i="9"/>
  <c r="BE9" i="9"/>
  <c r="AU9" i="9"/>
  <c r="AJ9" i="9"/>
  <c r="T9" i="9" s="1"/>
  <c r="AC9" i="9"/>
  <c r="V9" i="9"/>
  <c r="BO8" i="9"/>
  <c r="BL8" i="9"/>
  <c r="BD8" i="9" s="1"/>
  <c r="BE8" i="9"/>
  <c r="AU8" i="9"/>
  <c r="AJ8" i="9"/>
  <c r="AC8" i="9"/>
  <c r="V8" i="9"/>
  <c r="BO7" i="9"/>
  <c r="BL7" i="9"/>
  <c r="BD7" i="9" s="1"/>
  <c r="BE7" i="9"/>
  <c r="AU7" i="9"/>
  <c r="AJ7" i="9"/>
  <c r="AC7" i="9"/>
  <c r="V7" i="9"/>
  <c r="BO6" i="9"/>
  <c r="BL6" i="9"/>
  <c r="BE6" i="9"/>
  <c r="BD6" i="9" s="1"/>
  <c r="AU6" i="9"/>
  <c r="AJ6" i="9"/>
  <c r="AC6" i="9"/>
  <c r="V6" i="9"/>
  <c r="BO5" i="9"/>
  <c r="BL5" i="9"/>
  <c r="BE5" i="9"/>
  <c r="BD5" i="9" s="1"/>
  <c r="AU5" i="9"/>
  <c r="AJ5" i="9"/>
  <c r="AC5" i="9"/>
  <c r="V5" i="9"/>
  <c r="BT4" i="9"/>
  <c r="BS4" i="9"/>
  <c r="BR4" i="9"/>
  <c r="BQ4" i="9"/>
  <c r="BO4" i="9" s="1"/>
  <c r="BP4" i="9"/>
  <c r="BN4" i="9"/>
  <c r="BM4" i="9"/>
  <c r="BL4" i="9" s="1"/>
  <c r="BK4" i="9"/>
  <c r="BJ4" i="9"/>
  <c r="BI4" i="9"/>
  <c r="BH4" i="9"/>
  <c r="BG4" i="9"/>
  <c r="BF4" i="9"/>
  <c r="BC4" i="9"/>
  <c r="BB4" i="9"/>
  <c r="BA4" i="9"/>
  <c r="AZ4" i="9"/>
  <c r="AY4" i="9"/>
  <c r="AX4" i="9"/>
  <c r="AW4" i="9"/>
  <c r="AV4" i="9"/>
  <c r="AT4" i="9"/>
  <c r="AS4" i="9"/>
  <c r="AR4" i="9"/>
  <c r="AQ4" i="9"/>
  <c r="AP4" i="9"/>
  <c r="AO4" i="9"/>
  <c r="AN4" i="9"/>
  <c r="AM4" i="9"/>
  <c r="AL4" i="9"/>
  <c r="AK4" i="9"/>
  <c r="AJ4" i="9" s="1"/>
  <c r="AI4" i="9"/>
  <c r="AH4" i="9"/>
  <c r="AG4" i="9"/>
  <c r="AF4" i="9"/>
  <c r="AE4" i="9"/>
  <c r="AC4" i="9" s="1"/>
  <c r="AD4" i="9"/>
  <c r="AB4" i="9"/>
  <c r="AA4" i="9"/>
  <c r="Z4" i="9"/>
  <c r="Y4" i="9"/>
  <c r="X4" i="9"/>
  <c r="W4" i="9"/>
  <c r="F432" i="9"/>
  <c r="D432" i="9" s="1"/>
  <c r="E432" i="9"/>
  <c r="F431" i="9"/>
  <c r="D431" i="9" s="1"/>
  <c r="F430" i="9"/>
  <c r="D430" i="9" s="1"/>
  <c r="E430" i="9"/>
  <c r="F429" i="9"/>
  <c r="E429" i="9" s="1"/>
  <c r="F428" i="9"/>
  <c r="E428" i="9" s="1"/>
  <c r="F427" i="9"/>
  <c r="E427" i="9" s="1"/>
  <c r="F426" i="9"/>
  <c r="D426" i="9" s="1"/>
  <c r="F425" i="9"/>
  <c r="E425" i="9" s="1"/>
  <c r="D425" i="9"/>
  <c r="F424" i="9"/>
  <c r="D424" i="9" s="1"/>
  <c r="E424" i="9"/>
  <c r="F423" i="9"/>
  <c r="D423" i="9" s="1"/>
  <c r="F422" i="9"/>
  <c r="D422" i="9" s="1"/>
  <c r="E422" i="9"/>
  <c r="F421" i="9"/>
  <c r="E421" i="9" s="1"/>
  <c r="F420" i="9"/>
  <c r="E420" i="9" s="1"/>
  <c r="F419" i="9"/>
  <c r="E419" i="9" s="1"/>
  <c r="F418" i="9"/>
  <c r="D418" i="9" s="1"/>
  <c r="F417" i="9"/>
  <c r="E417" i="9" s="1"/>
  <c r="D417" i="9"/>
  <c r="F416" i="9"/>
  <c r="E416" i="9"/>
  <c r="B393" i="9"/>
  <c r="F389" i="9"/>
  <c r="E388" i="9"/>
  <c r="D388" i="9"/>
  <c r="E387" i="9"/>
  <c r="D387" i="9"/>
  <c r="E386" i="9"/>
  <c r="D386" i="9"/>
  <c r="E385" i="9"/>
  <c r="D385" i="9"/>
  <c r="E384" i="9"/>
  <c r="D384" i="9"/>
  <c r="E383" i="9"/>
  <c r="D383" i="9"/>
  <c r="E382" i="9"/>
  <c r="D382" i="9"/>
  <c r="E381" i="9"/>
  <c r="D381" i="9"/>
  <c r="E380" i="9"/>
  <c r="D380" i="9"/>
  <c r="E379" i="9"/>
  <c r="D379" i="9"/>
  <c r="E378" i="9"/>
  <c r="D378" i="9"/>
  <c r="E377" i="9"/>
  <c r="D377" i="9"/>
  <c r="E376" i="9"/>
  <c r="D376" i="9"/>
  <c r="E375" i="9"/>
  <c r="D375" i="9"/>
  <c r="E374" i="9"/>
  <c r="D374" i="9"/>
  <c r="E373" i="9"/>
  <c r="D373" i="9"/>
  <c r="E372" i="9"/>
  <c r="D372" i="9"/>
  <c r="F359" i="9"/>
  <c r="E359" i="9" s="1"/>
  <c r="F358" i="9"/>
  <c r="E358" i="9" s="1"/>
  <c r="F357" i="9"/>
  <c r="D357" i="9" s="1"/>
  <c r="E357" i="9"/>
  <c r="F356" i="9"/>
  <c r="E356" i="9" s="1"/>
  <c r="D356" i="9"/>
  <c r="F355" i="9"/>
  <c r="D355" i="9" s="1"/>
  <c r="E355" i="9"/>
  <c r="F354" i="9"/>
  <c r="D354" i="9" s="1"/>
  <c r="F353" i="9"/>
  <c r="E353" i="9"/>
  <c r="D353" i="9"/>
  <c r="F352" i="9"/>
  <c r="E352" i="9" s="1"/>
  <c r="F351" i="9"/>
  <c r="E351" i="9" s="1"/>
  <c r="F350" i="9"/>
  <c r="E350" i="9" s="1"/>
  <c r="D350" i="9"/>
  <c r="F349" i="9"/>
  <c r="D349" i="9" s="1"/>
  <c r="F348" i="9"/>
  <c r="E348" i="9"/>
  <c r="D348" i="9"/>
  <c r="F347" i="9"/>
  <c r="D347" i="9" s="1"/>
  <c r="F346" i="9"/>
  <c r="D346" i="9" s="1"/>
  <c r="F345" i="9"/>
  <c r="E345" i="9" s="1"/>
  <c r="F344" i="9"/>
  <c r="F360" i="9" s="1"/>
  <c r="F343" i="9"/>
  <c r="E343" i="9" s="1"/>
  <c r="D343" i="9"/>
  <c r="B320" i="9"/>
  <c r="F316" i="9"/>
  <c r="E315" i="9"/>
  <c r="D315" i="9"/>
  <c r="E314" i="9"/>
  <c r="D314" i="9"/>
  <c r="E313" i="9"/>
  <c r="D313" i="9"/>
  <c r="E312" i="9"/>
  <c r="D312" i="9"/>
  <c r="E311" i="9"/>
  <c r="D311" i="9"/>
  <c r="E310" i="9"/>
  <c r="D310" i="9"/>
  <c r="E309" i="9"/>
  <c r="D309" i="9"/>
  <c r="E308" i="9"/>
  <c r="D308" i="9"/>
  <c r="E307" i="9"/>
  <c r="D307" i="9"/>
  <c r="E306" i="9"/>
  <c r="D306" i="9"/>
  <c r="E305" i="9"/>
  <c r="D305" i="9"/>
  <c r="E304" i="9"/>
  <c r="D304" i="9"/>
  <c r="E303" i="9"/>
  <c r="D303" i="9"/>
  <c r="E302" i="9"/>
  <c r="D302" i="9"/>
  <c r="E301" i="9"/>
  <c r="D301" i="9"/>
  <c r="E300" i="9"/>
  <c r="E316" i="9" s="1"/>
  <c r="D300" i="9"/>
  <c r="E299" i="9"/>
  <c r="D299" i="9"/>
  <c r="F286" i="9"/>
  <c r="D286" i="9" s="1"/>
  <c r="E286" i="9"/>
  <c r="F285" i="9"/>
  <c r="D285" i="9" s="1"/>
  <c r="F284" i="9"/>
  <c r="D284" i="9" s="1"/>
  <c r="E284" i="9"/>
  <c r="F283" i="9"/>
  <c r="E283" i="9" s="1"/>
  <c r="F282" i="9"/>
  <c r="E282" i="9" s="1"/>
  <c r="F281" i="9"/>
  <c r="E281" i="9" s="1"/>
  <c r="D281" i="9"/>
  <c r="F280" i="9"/>
  <c r="D280" i="9" s="1"/>
  <c r="E280" i="9"/>
  <c r="F279" i="9"/>
  <c r="E279" i="9" s="1"/>
  <c r="F278" i="9"/>
  <c r="D278" i="9" s="1"/>
  <c r="F277" i="9"/>
  <c r="D277" i="9" s="1"/>
  <c r="F276" i="9"/>
  <c r="E276" i="9" s="1"/>
  <c r="F275" i="9"/>
  <c r="E275" i="9" s="1"/>
  <c r="F274" i="9"/>
  <c r="E274" i="9" s="1"/>
  <c r="F273" i="9"/>
  <c r="E273" i="9" s="1"/>
  <c r="F272" i="9"/>
  <c r="D272" i="9" s="1"/>
  <c r="E272" i="9"/>
  <c r="F271" i="9"/>
  <c r="E271" i="9" s="1"/>
  <c r="D271" i="9"/>
  <c r="F270" i="9"/>
  <c r="E270" i="9" s="1"/>
  <c r="B247" i="9"/>
  <c r="F243" i="9"/>
  <c r="E242" i="9"/>
  <c r="D242" i="9"/>
  <c r="E241" i="9"/>
  <c r="D241" i="9"/>
  <c r="E240" i="9"/>
  <c r="D240" i="9"/>
  <c r="E239" i="9"/>
  <c r="D239" i="9"/>
  <c r="E238" i="9"/>
  <c r="D238" i="9"/>
  <c r="E237" i="9"/>
  <c r="D237" i="9"/>
  <c r="E236" i="9"/>
  <c r="D236" i="9"/>
  <c r="E235" i="9"/>
  <c r="D235" i="9"/>
  <c r="E234" i="9"/>
  <c r="D234" i="9"/>
  <c r="E233" i="9"/>
  <c r="D233" i="9"/>
  <c r="E232" i="9"/>
  <c r="D232" i="9"/>
  <c r="E231" i="9"/>
  <c r="D231" i="9"/>
  <c r="E230" i="9"/>
  <c r="D230" i="9"/>
  <c r="E229" i="9"/>
  <c r="D229" i="9"/>
  <c r="E228" i="9"/>
  <c r="D228" i="9"/>
  <c r="E227" i="9"/>
  <c r="D227" i="9"/>
  <c r="E226" i="9"/>
  <c r="D226" i="9"/>
  <c r="D243" i="9" s="1"/>
  <c r="F213" i="9"/>
  <c r="E213" i="9" s="1"/>
  <c r="F212" i="9"/>
  <c r="E212" i="9" s="1"/>
  <c r="D212" i="9"/>
  <c r="F211" i="9"/>
  <c r="D211" i="9" s="1"/>
  <c r="E211" i="9"/>
  <c r="F210" i="9"/>
  <c r="E210" i="9" s="1"/>
  <c r="D210" i="9"/>
  <c r="F209" i="9"/>
  <c r="D209" i="9" s="1"/>
  <c r="F208" i="9"/>
  <c r="D208" i="9" s="1"/>
  <c r="F207" i="9"/>
  <c r="E207" i="9" s="1"/>
  <c r="D207" i="9"/>
  <c r="F206" i="9"/>
  <c r="E206" i="9" s="1"/>
  <c r="F205" i="9"/>
  <c r="E205" i="9" s="1"/>
  <c r="F204" i="9"/>
  <c r="E204" i="9" s="1"/>
  <c r="F203" i="9"/>
  <c r="D203" i="9" s="1"/>
  <c r="E203" i="9"/>
  <c r="F202" i="9"/>
  <c r="E202" i="9" s="1"/>
  <c r="D202" i="9"/>
  <c r="F201" i="9"/>
  <c r="D201" i="9" s="1"/>
  <c r="E201" i="9"/>
  <c r="F200" i="9"/>
  <c r="D200" i="9" s="1"/>
  <c r="F199" i="9"/>
  <c r="E199" i="9"/>
  <c r="D199" i="9"/>
  <c r="F198" i="9"/>
  <c r="F197" i="9"/>
  <c r="E197" i="9" s="1"/>
  <c r="B174" i="9"/>
  <c r="F170" i="9"/>
  <c r="E169" i="9"/>
  <c r="D169" i="9"/>
  <c r="E168" i="9"/>
  <c r="D168" i="9"/>
  <c r="E167" i="9"/>
  <c r="D167" i="9"/>
  <c r="E166" i="9"/>
  <c r="D166" i="9"/>
  <c r="E165" i="9"/>
  <c r="D165" i="9"/>
  <c r="E164" i="9"/>
  <c r="D164" i="9"/>
  <c r="E163" i="9"/>
  <c r="D163" i="9"/>
  <c r="E162" i="9"/>
  <c r="D162" i="9"/>
  <c r="E161" i="9"/>
  <c r="D161" i="9"/>
  <c r="E160" i="9"/>
  <c r="D160" i="9"/>
  <c r="E159" i="9"/>
  <c r="D159" i="9"/>
  <c r="E158" i="9"/>
  <c r="D158" i="9"/>
  <c r="E157" i="9"/>
  <c r="D157" i="9"/>
  <c r="E156" i="9"/>
  <c r="D156" i="9"/>
  <c r="E155" i="9"/>
  <c r="D155" i="9"/>
  <c r="E154" i="9"/>
  <c r="E170" i="9" s="1"/>
  <c r="D154" i="9"/>
  <c r="E153" i="9"/>
  <c r="D153" i="9"/>
  <c r="F140" i="9"/>
  <c r="D140" i="9" s="1"/>
  <c r="E140" i="9"/>
  <c r="F139" i="9"/>
  <c r="D139" i="9" s="1"/>
  <c r="F138" i="9"/>
  <c r="E138" i="9"/>
  <c r="D138" i="9"/>
  <c r="F137" i="9"/>
  <c r="E137" i="9" s="1"/>
  <c r="F136" i="9"/>
  <c r="E136" i="9" s="1"/>
  <c r="D136" i="9"/>
  <c r="F135" i="9"/>
  <c r="E135" i="9" s="1"/>
  <c r="D135" i="9"/>
  <c r="F134" i="9"/>
  <c r="D134" i="9" s="1"/>
  <c r="F133" i="9"/>
  <c r="D133" i="9" s="1"/>
  <c r="E133" i="9"/>
  <c r="F132" i="9"/>
  <c r="D132" i="9" s="1"/>
  <c r="F131" i="9"/>
  <c r="D131" i="9" s="1"/>
  <c r="F130" i="9"/>
  <c r="E130" i="9" s="1"/>
  <c r="F129" i="9"/>
  <c r="E129" i="9" s="1"/>
  <c r="F128" i="9"/>
  <c r="D128" i="9" s="1"/>
  <c r="E128" i="9"/>
  <c r="F127" i="9"/>
  <c r="E127" i="9" s="1"/>
  <c r="D127" i="9"/>
  <c r="F126" i="9"/>
  <c r="D126" i="9" s="1"/>
  <c r="E126" i="9"/>
  <c r="F125" i="9"/>
  <c r="E125" i="9" s="1"/>
  <c r="D125" i="9"/>
  <c r="F124" i="9"/>
  <c r="E124" i="9"/>
  <c r="B101" i="9"/>
  <c r="F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F66" i="9"/>
  <c r="E66" i="9"/>
  <c r="D66" i="9"/>
  <c r="F65" i="9"/>
  <c r="E65" i="9" s="1"/>
  <c r="D65" i="9"/>
  <c r="F64" i="9"/>
  <c r="D64" i="9" s="1"/>
  <c r="F63" i="9"/>
  <c r="E63" i="9" s="1"/>
  <c r="D63" i="9"/>
  <c r="F62" i="9"/>
  <c r="D62" i="9" s="1"/>
  <c r="F61" i="9"/>
  <c r="D61" i="9" s="1"/>
  <c r="F60" i="9"/>
  <c r="E60" i="9" s="1"/>
  <c r="D60" i="9"/>
  <c r="F59" i="9"/>
  <c r="E59" i="9" s="1"/>
  <c r="F58" i="9"/>
  <c r="E58" i="9" s="1"/>
  <c r="F57" i="9"/>
  <c r="E57" i="9" s="1"/>
  <c r="F56" i="9"/>
  <c r="D56" i="9" s="1"/>
  <c r="E56" i="9"/>
  <c r="F55" i="9"/>
  <c r="E55" i="9" s="1"/>
  <c r="F54" i="9"/>
  <c r="D54" i="9" s="1"/>
  <c r="E54" i="9"/>
  <c r="F53" i="9"/>
  <c r="D53" i="9" s="1"/>
  <c r="F52" i="9"/>
  <c r="E52" i="9" s="1"/>
  <c r="F51" i="9"/>
  <c r="F50" i="9"/>
  <c r="E50" i="9" s="1"/>
  <c r="F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E6" i="9"/>
  <c r="D6" i="9"/>
  <c r="CF54" i="9"/>
  <c r="CF51" i="9"/>
  <c r="CF44" i="9"/>
  <c r="CF34" i="9"/>
  <c r="CF23" i="9"/>
  <c r="CF16" i="9"/>
  <c r="CF9" i="9"/>
  <c r="CE54" i="9"/>
  <c r="CE51" i="9"/>
  <c r="CE44" i="9"/>
  <c r="CE34" i="9"/>
  <c r="CE23" i="9"/>
  <c r="CE16" i="9"/>
  <c r="CE9" i="9"/>
  <c r="CD54" i="9"/>
  <c r="CD51" i="9"/>
  <c r="CD44" i="9"/>
  <c r="CD34" i="9"/>
  <c r="CD23" i="9"/>
  <c r="CD16" i="9"/>
  <c r="CD9" i="9"/>
  <c r="CC54" i="9"/>
  <c r="CC51" i="9"/>
  <c r="CC44" i="9"/>
  <c r="CC34" i="9"/>
  <c r="CC23" i="9"/>
  <c r="CC16" i="9"/>
  <c r="CC9" i="9"/>
  <c r="E64" i="9" l="1"/>
  <c r="E97" i="9"/>
  <c r="D130" i="9"/>
  <c r="D276" i="9"/>
  <c r="E389" i="9"/>
  <c r="T6" i="9"/>
  <c r="S6" i="9" s="1"/>
  <c r="D23" i="9"/>
  <c r="D57" i="9"/>
  <c r="E134" i="9"/>
  <c r="D204" i="9"/>
  <c r="E209" i="9"/>
  <c r="D419" i="9"/>
  <c r="D427" i="9"/>
  <c r="T7" i="9"/>
  <c r="S7" i="9" s="1"/>
  <c r="BD13" i="9"/>
  <c r="BD15" i="9"/>
  <c r="T20" i="9"/>
  <c r="S20" i="9" s="1"/>
  <c r="S18" i="9"/>
  <c r="D58" i="9"/>
  <c r="E62" i="9"/>
  <c r="D197" i="9"/>
  <c r="E243" i="9"/>
  <c r="D345" i="9"/>
  <c r="D420" i="9"/>
  <c r="D428" i="9"/>
  <c r="T5" i="9"/>
  <c r="S5" i="9" s="1"/>
  <c r="BD9" i="9"/>
  <c r="BD11" i="9"/>
  <c r="S16" i="9"/>
  <c r="T21" i="9"/>
  <c r="S21" i="9" s="1"/>
  <c r="E23" i="9"/>
  <c r="D55" i="9"/>
  <c r="F141" i="9"/>
  <c r="E132" i="9"/>
  <c r="D273" i="9"/>
  <c r="E278" i="9"/>
  <c r="D316" i="9"/>
  <c r="E349" i="9"/>
  <c r="D358" i="9"/>
  <c r="F433" i="9"/>
  <c r="AU4" i="9"/>
  <c r="T14" i="9"/>
  <c r="S14" i="9" s="1"/>
  <c r="F67" i="9"/>
  <c r="S12" i="9"/>
  <c r="S15" i="9"/>
  <c r="T17" i="9"/>
  <c r="S17" i="9" s="1"/>
  <c r="D52" i="9"/>
  <c r="F214" i="9"/>
  <c r="D279" i="9"/>
  <c r="V4" i="9"/>
  <c r="T10" i="9"/>
  <c r="S10" i="9" s="1"/>
  <c r="D97" i="9"/>
  <c r="D170" i="9"/>
  <c r="F287" i="9"/>
  <c r="E347" i="9"/>
  <c r="D389" i="9"/>
  <c r="E418" i="9"/>
  <c r="E433" i="9" s="1"/>
  <c r="E426" i="9"/>
  <c r="BE4" i="9"/>
  <c r="T8" i="9"/>
  <c r="S8" i="9" s="1"/>
  <c r="T11" i="9"/>
  <c r="S11" i="9" s="1"/>
  <c r="T13" i="9"/>
  <c r="S13" i="9" s="1"/>
  <c r="BD17" i="9"/>
  <c r="BD19" i="9"/>
  <c r="S19" i="9" s="1"/>
  <c r="T4" i="9"/>
  <c r="BD4" i="9"/>
  <c r="S9" i="9"/>
  <c r="CC7" i="9"/>
  <c r="E67" i="9"/>
  <c r="E53" i="9"/>
  <c r="E61" i="9"/>
  <c r="E131" i="9"/>
  <c r="E139" i="9"/>
  <c r="E141" i="9" s="1"/>
  <c r="E200" i="9"/>
  <c r="E214" i="9" s="1"/>
  <c r="E208" i="9"/>
  <c r="E277" i="9"/>
  <c r="E285" i="9"/>
  <c r="E346" i="9"/>
  <c r="E354" i="9"/>
  <c r="E423" i="9"/>
  <c r="E431" i="9"/>
  <c r="D59" i="9"/>
  <c r="D129" i="9"/>
  <c r="D198" i="9"/>
  <c r="D206" i="9"/>
  <c r="D344" i="9"/>
  <c r="D352" i="9"/>
  <c r="D421" i="9"/>
  <c r="D429" i="9"/>
  <c r="D51" i="9"/>
  <c r="D137" i="9"/>
  <c r="D275" i="9"/>
  <c r="D283" i="9"/>
  <c r="E51" i="9"/>
  <c r="D124" i="9"/>
  <c r="E198" i="9"/>
  <c r="D270" i="9"/>
  <c r="E344" i="9"/>
  <c r="E360" i="9" s="1"/>
  <c r="D416" i="9"/>
  <c r="D50" i="9"/>
  <c r="D205" i="9"/>
  <c r="D213" i="9"/>
  <c r="D274" i="9"/>
  <c r="D282" i="9"/>
  <c r="D351" i="9"/>
  <c r="D359" i="9"/>
  <c r="CF7" i="9"/>
  <c r="CF43" i="9"/>
  <c r="CE7" i="9"/>
  <c r="CE43" i="9"/>
  <c r="CD7" i="9"/>
  <c r="CD43" i="9"/>
  <c r="CC43" i="9"/>
  <c r="D433" i="9" l="1"/>
  <c r="D141" i="9"/>
  <c r="D67" i="9"/>
  <c r="D214" i="9"/>
  <c r="E287" i="9"/>
  <c r="S4" i="9"/>
  <c r="CC6" i="9"/>
  <c r="CE6" i="9"/>
  <c r="D360" i="9"/>
  <c r="D287" i="9"/>
  <c r="CF6" i="9"/>
  <c r="CD6" i="9"/>
  <c r="CB59" i="9" l="1"/>
  <c r="CB58" i="9"/>
  <c r="CB57" i="9"/>
  <c r="CB56" i="9"/>
  <c r="CB55" i="9"/>
  <c r="CZ54" i="9"/>
  <c r="CY54" i="9"/>
  <c r="CX54" i="9"/>
  <c r="CW54" i="9"/>
  <c r="CV54" i="9"/>
  <c r="CU54" i="9"/>
  <c r="CT54" i="9"/>
  <c r="CS54" i="9"/>
  <c r="CR54" i="9"/>
  <c r="CQ54" i="9"/>
  <c r="CP54" i="9"/>
  <c r="CO54" i="9"/>
  <c r="CN54" i="9"/>
  <c r="CM54" i="9"/>
  <c r="CL54" i="9"/>
  <c r="CK54" i="9"/>
  <c r="CJ54" i="9"/>
  <c r="CI54" i="9"/>
  <c r="CH54" i="9"/>
  <c r="CG54" i="9"/>
  <c r="CB53" i="9"/>
  <c r="CB52" i="9"/>
  <c r="CZ51" i="9"/>
  <c r="CY51" i="9"/>
  <c r="CX51" i="9"/>
  <c r="CW51" i="9"/>
  <c r="CV51" i="9"/>
  <c r="CU51" i="9"/>
  <c r="CT51" i="9"/>
  <c r="CS51" i="9"/>
  <c r="CR51" i="9"/>
  <c r="CQ51" i="9"/>
  <c r="CP51" i="9"/>
  <c r="CO51" i="9"/>
  <c r="CN51" i="9"/>
  <c r="CM51" i="9"/>
  <c r="CL51" i="9"/>
  <c r="CK51" i="9"/>
  <c r="CJ51" i="9"/>
  <c r="CI51" i="9"/>
  <c r="CH51" i="9"/>
  <c r="CG51" i="9"/>
  <c r="CB50" i="9"/>
  <c r="CB49" i="9"/>
  <c r="CB48" i="9"/>
  <c r="CB47" i="9"/>
  <c r="CB46" i="9"/>
  <c r="CB45" i="9"/>
  <c r="CZ44" i="9"/>
  <c r="CY44" i="9"/>
  <c r="CX44" i="9"/>
  <c r="CW44" i="9"/>
  <c r="CV44" i="9"/>
  <c r="CU44" i="9"/>
  <c r="CT44" i="9"/>
  <c r="CS44" i="9"/>
  <c r="CR44" i="9"/>
  <c r="CQ44" i="9"/>
  <c r="CP44" i="9"/>
  <c r="CO44" i="9"/>
  <c r="CN44" i="9"/>
  <c r="CM44" i="9"/>
  <c r="CL44" i="9"/>
  <c r="CK44" i="9"/>
  <c r="CJ44" i="9"/>
  <c r="CI44" i="9"/>
  <c r="CH44" i="9"/>
  <c r="CG44" i="9"/>
  <c r="CB42" i="9"/>
  <c r="CB41" i="9"/>
  <c r="CB40" i="9"/>
  <c r="CB39" i="9"/>
  <c r="CB38" i="9"/>
  <c r="CB37" i="9"/>
  <c r="CB36" i="9"/>
  <c r="CB35" i="9"/>
  <c r="CZ34" i="9"/>
  <c r="CY34" i="9"/>
  <c r="CX34" i="9"/>
  <c r="CW34" i="9"/>
  <c r="CV34" i="9"/>
  <c r="CU34" i="9"/>
  <c r="CT34" i="9"/>
  <c r="CS34" i="9"/>
  <c r="CR34" i="9"/>
  <c r="CQ34" i="9"/>
  <c r="CP34" i="9"/>
  <c r="CO34" i="9"/>
  <c r="CN34" i="9"/>
  <c r="CM34" i="9"/>
  <c r="CL34" i="9"/>
  <c r="CK34" i="9"/>
  <c r="CJ34" i="9"/>
  <c r="CI34" i="9"/>
  <c r="CH34" i="9"/>
  <c r="CG34" i="9"/>
  <c r="CB33" i="9"/>
  <c r="CB32" i="9"/>
  <c r="CB31" i="9"/>
  <c r="CB30" i="9"/>
  <c r="CB29" i="9"/>
  <c r="CB28" i="9"/>
  <c r="CB27" i="9"/>
  <c r="CB26" i="9"/>
  <c r="CB25" i="9"/>
  <c r="CB24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B22" i="9"/>
  <c r="CB21" i="9"/>
  <c r="CB20" i="9"/>
  <c r="CB19" i="9"/>
  <c r="CB18" i="9"/>
  <c r="CB17" i="9"/>
  <c r="CZ16" i="9"/>
  <c r="CY16" i="9"/>
  <c r="CX16" i="9"/>
  <c r="CW16" i="9"/>
  <c r="CV16" i="9"/>
  <c r="CU16" i="9"/>
  <c r="CT16" i="9"/>
  <c r="CS16" i="9"/>
  <c r="CR16" i="9"/>
  <c r="CQ16" i="9"/>
  <c r="CP16" i="9"/>
  <c r="CO16" i="9"/>
  <c r="CN16" i="9"/>
  <c r="CM16" i="9"/>
  <c r="CL16" i="9"/>
  <c r="CK16" i="9"/>
  <c r="CJ16" i="9"/>
  <c r="CI16" i="9"/>
  <c r="CH16" i="9"/>
  <c r="CG16" i="9"/>
  <c r="CB15" i="9"/>
  <c r="CB14" i="9"/>
  <c r="CB13" i="9"/>
  <c r="CB12" i="9"/>
  <c r="CB11" i="9"/>
  <c r="CB10" i="9"/>
  <c r="CZ9" i="9"/>
  <c r="CY9" i="9"/>
  <c r="CX9" i="9"/>
  <c r="CW9" i="9"/>
  <c r="CV9" i="9"/>
  <c r="CU9" i="9"/>
  <c r="CT9" i="9"/>
  <c r="CS9" i="9"/>
  <c r="CR9" i="9"/>
  <c r="CQ9" i="9"/>
  <c r="CP9" i="9"/>
  <c r="CO9" i="9"/>
  <c r="CN9" i="9"/>
  <c r="CM9" i="9"/>
  <c r="CL9" i="9"/>
  <c r="CK9" i="9"/>
  <c r="CJ9" i="9"/>
  <c r="CI9" i="9"/>
  <c r="CH9" i="9"/>
  <c r="CG9" i="9"/>
  <c r="CO7" i="9" l="1"/>
  <c r="CK7" i="9"/>
  <c r="CS7" i="9"/>
  <c r="CM43" i="9"/>
  <c r="CI43" i="9"/>
  <c r="CQ43" i="9"/>
  <c r="CW7" i="9"/>
  <c r="CH7" i="9"/>
  <c r="CP7" i="9"/>
  <c r="CX7" i="9"/>
  <c r="CX6" i="9" s="1"/>
  <c r="CK43" i="9"/>
  <c r="CS43" i="9"/>
  <c r="CG7" i="9"/>
  <c r="CU43" i="9"/>
  <c r="CH43" i="9"/>
  <c r="CP43" i="9"/>
  <c r="CX43" i="9"/>
  <c r="CY43" i="9"/>
  <c r="CJ43" i="9"/>
  <c r="CR43" i="9"/>
  <c r="CZ43" i="9"/>
  <c r="CL7" i="9"/>
  <c r="CT7" i="9"/>
  <c r="CV43" i="9"/>
  <c r="CG43" i="9"/>
  <c r="CO43" i="9"/>
  <c r="CO6" i="9" s="1"/>
  <c r="CW43" i="9"/>
  <c r="CJ7" i="9"/>
  <c r="CJ6" i="9" s="1"/>
  <c r="CR7" i="9"/>
  <c r="CL43" i="9"/>
  <c r="CT43" i="9"/>
  <c r="CN7" i="9"/>
  <c r="CV7" i="9"/>
  <c r="CB54" i="9"/>
  <c r="CB34" i="9"/>
  <c r="CB9" i="9"/>
  <c r="CB23" i="9"/>
  <c r="CB16" i="9"/>
  <c r="CB51" i="9"/>
  <c r="CB44" i="9"/>
  <c r="CI7" i="9"/>
  <c r="CQ7" i="9"/>
  <c r="CY7" i="9"/>
  <c r="CN43" i="9"/>
  <c r="CM7" i="9"/>
  <c r="CM6" i="9" s="1"/>
  <c r="CU7" i="9"/>
  <c r="CZ7" i="9"/>
  <c r="J56" i="8"/>
  <c r="J55" i="8"/>
  <c r="J54" i="8"/>
  <c r="J53" i="8"/>
  <c r="J52" i="8"/>
  <c r="J51" i="8"/>
  <c r="J50" i="8"/>
  <c r="J49" i="8"/>
  <c r="J48" i="8"/>
  <c r="J47" i="8"/>
  <c r="C47" i="8" s="1"/>
  <c r="J46" i="8"/>
  <c r="C46" i="8" s="1"/>
  <c r="J45" i="8"/>
  <c r="C45" i="8" s="1"/>
  <c r="J44" i="8"/>
  <c r="J42" i="8"/>
  <c r="C42" i="8" s="1"/>
  <c r="J41" i="8"/>
  <c r="J40" i="8"/>
  <c r="J39" i="8"/>
  <c r="J38" i="8"/>
  <c r="C38" i="8" s="1"/>
  <c r="J37" i="8"/>
  <c r="C37" i="8" s="1"/>
  <c r="J36" i="8"/>
  <c r="C36" i="8" s="1"/>
  <c r="J35" i="8"/>
  <c r="J33" i="8"/>
  <c r="C33" i="8" s="1"/>
  <c r="J32" i="8"/>
  <c r="J31" i="8"/>
  <c r="C31" i="8" s="1"/>
  <c r="J30" i="8"/>
  <c r="J29" i="8"/>
  <c r="C29" i="8" s="1"/>
  <c r="J28" i="8"/>
  <c r="C28" i="8" s="1"/>
  <c r="J27" i="8"/>
  <c r="C27" i="8" s="1"/>
  <c r="J26" i="8"/>
  <c r="J25" i="8"/>
  <c r="C25" i="8" s="1"/>
  <c r="J24" i="8"/>
  <c r="J22" i="8"/>
  <c r="J21" i="8"/>
  <c r="J20" i="8"/>
  <c r="C20" i="8" s="1"/>
  <c r="J19" i="8"/>
  <c r="C19" i="8" s="1"/>
  <c r="J18" i="8"/>
  <c r="C18" i="8" s="1"/>
  <c r="J17" i="8"/>
  <c r="J15" i="8"/>
  <c r="C15" i="8" s="1"/>
  <c r="J14" i="8"/>
  <c r="J13" i="8"/>
  <c r="J12" i="8"/>
  <c r="J11" i="8"/>
  <c r="C11" i="8" s="1"/>
  <c r="J10" i="8"/>
  <c r="J9" i="8" s="1"/>
  <c r="K43" i="8"/>
  <c r="K34" i="8"/>
  <c r="K23" i="8"/>
  <c r="K7" i="8" s="1"/>
  <c r="K6" i="8" s="1"/>
  <c r="K16" i="8"/>
  <c r="K9" i="8"/>
  <c r="E9" i="8"/>
  <c r="F9" i="8"/>
  <c r="G9" i="8"/>
  <c r="H9" i="8"/>
  <c r="I9" i="8"/>
  <c r="L9" i="8"/>
  <c r="M9" i="8"/>
  <c r="N9" i="8"/>
  <c r="O9" i="8"/>
  <c r="P9" i="8"/>
  <c r="Q9" i="8"/>
  <c r="R9" i="8"/>
  <c r="S9" i="8"/>
  <c r="T9" i="8"/>
  <c r="U9" i="8"/>
  <c r="V9" i="8"/>
  <c r="W9" i="8"/>
  <c r="X9" i="8"/>
  <c r="X7" i="8" s="1"/>
  <c r="Y9" i="8"/>
  <c r="Z9" i="8"/>
  <c r="AA9" i="8"/>
  <c r="AB9" i="8"/>
  <c r="AC9" i="8"/>
  <c r="C12" i="8"/>
  <c r="C13" i="8"/>
  <c r="C14" i="8"/>
  <c r="E16" i="8"/>
  <c r="F16" i="8"/>
  <c r="G16" i="8"/>
  <c r="H16" i="8"/>
  <c r="I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C17" i="8"/>
  <c r="C21" i="8"/>
  <c r="C22" i="8"/>
  <c r="E23" i="8"/>
  <c r="F23" i="8"/>
  <c r="G23" i="8"/>
  <c r="H23" i="8"/>
  <c r="I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C24" i="8"/>
  <c r="C26" i="8"/>
  <c r="C30" i="8"/>
  <c r="C32" i="8"/>
  <c r="E34" i="8"/>
  <c r="F34" i="8"/>
  <c r="G34" i="8"/>
  <c r="H34" i="8"/>
  <c r="I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C35" i="8"/>
  <c r="C39" i="8"/>
  <c r="C40" i="8"/>
  <c r="C41" i="8"/>
  <c r="E43" i="8"/>
  <c r="F43" i="8"/>
  <c r="G43" i="8"/>
  <c r="H43" i="8"/>
  <c r="I43" i="8"/>
  <c r="J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C44" i="8"/>
  <c r="C48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CH6" i="9" l="1"/>
  <c r="CS6" i="9"/>
  <c r="CQ6" i="9"/>
  <c r="CK6" i="9"/>
  <c r="CV6" i="9"/>
  <c r="CP6" i="9"/>
  <c r="CY6" i="9"/>
  <c r="CI6" i="9"/>
  <c r="CZ6" i="9"/>
  <c r="CW6" i="9"/>
  <c r="CR6" i="9"/>
  <c r="CG6" i="9"/>
  <c r="CU6" i="9"/>
  <c r="CT6" i="9"/>
  <c r="CL6" i="9"/>
  <c r="CN6" i="9"/>
  <c r="CB43" i="9"/>
  <c r="CB7" i="9"/>
  <c r="AB7" i="8"/>
  <c r="AB6" i="8" s="1"/>
  <c r="T7" i="8"/>
  <c r="T6" i="8" s="1"/>
  <c r="L7" i="8"/>
  <c r="L6" i="8" s="1"/>
  <c r="C10" i="8"/>
  <c r="C9" i="8" s="1"/>
  <c r="C7" i="8" s="1"/>
  <c r="AC7" i="8"/>
  <c r="AC6" i="8" s="1"/>
  <c r="U7" i="8"/>
  <c r="U6" i="8" s="1"/>
  <c r="M7" i="8"/>
  <c r="M6" i="8" s="1"/>
  <c r="J23" i="8"/>
  <c r="F7" i="8"/>
  <c r="F6" i="8" s="1"/>
  <c r="AA7" i="8"/>
  <c r="AA6" i="8" s="1"/>
  <c r="S7" i="8"/>
  <c r="S6" i="8" s="1"/>
  <c r="I7" i="8"/>
  <c r="I6" i="8" s="1"/>
  <c r="W7" i="8"/>
  <c r="W6" i="8" s="1"/>
  <c r="O7" i="8"/>
  <c r="O6" i="8" s="1"/>
  <c r="E7" i="8"/>
  <c r="E6" i="8" s="1"/>
  <c r="Z7" i="8"/>
  <c r="Z6" i="8" s="1"/>
  <c r="R7" i="8"/>
  <c r="R6" i="8" s="1"/>
  <c r="H7" i="8"/>
  <c r="H6" i="8" s="1"/>
  <c r="V7" i="8"/>
  <c r="V6" i="8" s="1"/>
  <c r="N7" i="8"/>
  <c r="N6" i="8" s="1"/>
  <c r="Y7" i="8"/>
  <c r="Y6" i="8" s="1"/>
  <c r="Q7" i="8"/>
  <c r="Q6" i="8" s="1"/>
  <c r="G7" i="8"/>
  <c r="G6" i="8" s="1"/>
  <c r="X6" i="8"/>
  <c r="P7" i="8"/>
  <c r="P6" i="8" s="1"/>
  <c r="J34" i="8"/>
  <c r="J16" i="8"/>
  <c r="C34" i="8"/>
  <c r="C16" i="8"/>
  <c r="C23" i="8"/>
  <c r="C56" i="8"/>
  <c r="C55" i="8"/>
  <c r="C54" i="8"/>
  <c r="C53" i="8"/>
  <c r="C52" i="8"/>
  <c r="C51" i="8"/>
  <c r="C50" i="8"/>
  <c r="C49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S9" i="8"/>
  <c r="AR9" i="8"/>
  <c r="AQ9" i="8"/>
  <c r="AP9" i="8"/>
  <c r="AP7" i="8" s="1"/>
  <c r="AP6" i="8" s="1"/>
  <c r="AO9" i="8"/>
  <c r="AN9" i="8"/>
  <c r="AM9" i="8"/>
  <c r="AM7" i="8" s="1"/>
  <c r="AM6" i="8" s="1"/>
  <c r="AL9" i="8"/>
  <c r="AK9" i="8"/>
  <c r="AJ9" i="8"/>
  <c r="AI9" i="8"/>
  <c r="AI7" i="8" s="1"/>
  <c r="AI6" i="8" s="1"/>
  <c r="AH9" i="8"/>
  <c r="AH7" i="8" s="1"/>
  <c r="AH6" i="8" s="1"/>
  <c r="AG9" i="8"/>
  <c r="AF9" i="8"/>
  <c r="AE9" i="8"/>
  <c r="AE7" i="8" s="1"/>
  <c r="AE6" i="8" s="1"/>
  <c r="AD9" i="8"/>
  <c r="CB6" i="9" l="1"/>
  <c r="AG7" i="8"/>
  <c r="AG6" i="8" s="1"/>
  <c r="J7" i="8"/>
  <c r="J6" i="8" s="1"/>
  <c r="C43" i="8"/>
  <c r="C6" i="8" s="1"/>
  <c r="AF7" i="8"/>
  <c r="AF6" i="8" s="1"/>
  <c r="AN7" i="8"/>
  <c r="AN6" i="8" s="1"/>
  <c r="AJ7" i="8"/>
  <c r="AJ6" i="8" s="1"/>
  <c r="AR7" i="8"/>
  <c r="AR6" i="8" s="1"/>
  <c r="AO7" i="8"/>
  <c r="AO6" i="8" s="1"/>
  <c r="AQ7" i="8"/>
  <c r="AQ6" i="8" s="1"/>
  <c r="AD7" i="8"/>
  <c r="AD6" i="8" s="1"/>
  <c r="AL7" i="8"/>
  <c r="AL6" i="8" s="1"/>
  <c r="AK7" i="8"/>
  <c r="AK6" i="8" s="1"/>
  <c r="AS7" i="8"/>
  <c r="AS6" i="8" s="1"/>
  <c r="C59" i="6" l="1"/>
  <c r="C58" i="6"/>
  <c r="C57" i="6"/>
  <c r="C56" i="6"/>
  <c r="C55" i="6"/>
  <c r="C53" i="6"/>
  <c r="C52" i="6"/>
  <c r="C50" i="6"/>
  <c r="C49" i="6"/>
  <c r="C48" i="6"/>
  <c r="C47" i="6"/>
  <c r="C46" i="6"/>
  <c r="C45" i="6"/>
  <c r="C42" i="6"/>
  <c r="C41" i="6"/>
  <c r="C40" i="6"/>
  <c r="C39" i="6"/>
  <c r="C38" i="6"/>
  <c r="C37" i="6"/>
  <c r="C36" i="6"/>
  <c r="C35" i="6"/>
  <c r="C33" i="6"/>
  <c r="C32" i="6"/>
  <c r="C31" i="6"/>
  <c r="C30" i="6"/>
  <c r="C29" i="6"/>
  <c r="C28" i="6"/>
  <c r="C27" i="6"/>
  <c r="C26" i="6"/>
  <c r="C25" i="6"/>
  <c r="C24" i="6"/>
  <c r="C22" i="6"/>
  <c r="C21" i="6"/>
  <c r="C20" i="6"/>
  <c r="C19" i="6"/>
  <c r="C18" i="6"/>
  <c r="C17" i="6"/>
  <c r="C15" i="6"/>
  <c r="C14" i="6"/>
  <c r="C13" i="6"/>
  <c r="C12" i="6"/>
  <c r="C11" i="6"/>
  <c r="C10" i="6"/>
  <c r="C59" i="7" l="1"/>
  <c r="C53" i="7"/>
  <c r="C49" i="7"/>
  <c r="C48" i="7"/>
  <c r="C42" i="7"/>
  <c r="C41" i="7"/>
  <c r="C39" i="7"/>
  <c r="C33" i="7"/>
  <c r="C32" i="7"/>
  <c r="C30" i="7"/>
  <c r="C29" i="7"/>
  <c r="C25" i="7"/>
  <c r="C24" i="7"/>
  <c r="C21" i="7"/>
  <c r="C15" i="7"/>
  <c r="C14" i="7"/>
  <c r="C12" i="7"/>
  <c r="C57" i="7"/>
  <c r="C56" i="7"/>
  <c r="C55" i="7"/>
  <c r="AH54" i="7"/>
  <c r="AG54" i="7"/>
  <c r="AF54" i="7"/>
  <c r="AE54" i="7"/>
  <c r="AD54" i="7"/>
  <c r="AC54" i="7"/>
  <c r="AB54" i="7"/>
  <c r="AA54" i="7"/>
  <c r="Z54" i="7"/>
  <c r="Y54" i="7"/>
  <c r="X54" i="7"/>
  <c r="W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AH51" i="7"/>
  <c r="AG51" i="7"/>
  <c r="AF51" i="7"/>
  <c r="AE51" i="7"/>
  <c r="AD51" i="7"/>
  <c r="AC51" i="7"/>
  <c r="AB51" i="7"/>
  <c r="AA51" i="7"/>
  <c r="AA43" i="7" s="1"/>
  <c r="Z51" i="7"/>
  <c r="Y51" i="7"/>
  <c r="X51" i="7"/>
  <c r="W51" i="7"/>
  <c r="U51" i="7"/>
  <c r="U43" i="7" s="1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0" i="7"/>
  <c r="C47" i="7"/>
  <c r="C46" i="7"/>
  <c r="C45" i="7"/>
  <c r="AH44" i="7"/>
  <c r="AG44" i="7"/>
  <c r="AF44" i="7"/>
  <c r="AE44" i="7"/>
  <c r="AD44" i="7"/>
  <c r="AC44" i="7"/>
  <c r="AB44" i="7"/>
  <c r="AA44" i="7"/>
  <c r="Z44" i="7"/>
  <c r="Y44" i="7"/>
  <c r="Y43" i="7" s="1"/>
  <c r="X44" i="7"/>
  <c r="W44" i="7"/>
  <c r="U44" i="7"/>
  <c r="T44" i="7"/>
  <c r="S44" i="7"/>
  <c r="R44" i="7"/>
  <c r="Q44" i="7"/>
  <c r="P44" i="7"/>
  <c r="P43" i="7" s="1"/>
  <c r="O44" i="7"/>
  <c r="N44" i="7"/>
  <c r="M44" i="7"/>
  <c r="L44" i="7"/>
  <c r="K44" i="7"/>
  <c r="J44" i="7"/>
  <c r="I44" i="7"/>
  <c r="H44" i="7"/>
  <c r="G44" i="7"/>
  <c r="F44" i="7"/>
  <c r="E44" i="7"/>
  <c r="D44" i="7"/>
  <c r="AG43" i="7"/>
  <c r="H43" i="7"/>
  <c r="D43" i="7"/>
  <c r="C40" i="7"/>
  <c r="C37" i="7"/>
  <c r="C36" i="7"/>
  <c r="C35" i="7"/>
  <c r="AH34" i="7"/>
  <c r="AG34" i="7"/>
  <c r="AF34" i="7"/>
  <c r="AE34" i="7"/>
  <c r="AD34" i="7"/>
  <c r="AC34" i="7"/>
  <c r="AB34" i="7"/>
  <c r="AA34" i="7"/>
  <c r="Z34" i="7"/>
  <c r="Y34" i="7"/>
  <c r="X34" i="7"/>
  <c r="W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1" i="7"/>
  <c r="C28" i="7"/>
  <c r="C27" i="7"/>
  <c r="C26" i="7"/>
  <c r="AH23" i="7"/>
  <c r="AG23" i="7"/>
  <c r="AF23" i="7"/>
  <c r="AE23" i="7"/>
  <c r="AD23" i="7"/>
  <c r="AC23" i="7"/>
  <c r="AB23" i="7"/>
  <c r="AA23" i="7"/>
  <c r="Z23" i="7"/>
  <c r="Y23" i="7"/>
  <c r="X23" i="7"/>
  <c r="W23" i="7"/>
  <c r="U23" i="7"/>
  <c r="T23" i="7"/>
  <c r="S23" i="7"/>
  <c r="R23" i="7"/>
  <c r="Q23" i="7"/>
  <c r="P23" i="7"/>
  <c r="P7" i="7" s="1"/>
  <c r="O23" i="7"/>
  <c r="N23" i="7"/>
  <c r="M23" i="7"/>
  <c r="L23" i="7"/>
  <c r="K23" i="7"/>
  <c r="J23" i="7"/>
  <c r="I23" i="7"/>
  <c r="H23" i="7"/>
  <c r="H7" i="7" s="1"/>
  <c r="G23" i="7"/>
  <c r="F23" i="7"/>
  <c r="E23" i="7"/>
  <c r="D23" i="7"/>
  <c r="C22" i="7"/>
  <c r="C19" i="7"/>
  <c r="C18" i="7"/>
  <c r="C17" i="7"/>
  <c r="AH16" i="7"/>
  <c r="AG16" i="7"/>
  <c r="AF16" i="7"/>
  <c r="AE16" i="7"/>
  <c r="AD16" i="7"/>
  <c r="AC16" i="7"/>
  <c r="AB16" i="7"/>
  <c r="AA16" i="7"/>
  <c r="Z16" i="7"/>
  <c r="Y16" i="7"/>
  <c r="X16" i="7"/>
  <c r="W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3" i="7"/>
  <c r="C10" i="7"/>
  <c r="AH9" i="7"/>
  <c r="AG9" i="7"/>
  <c r="AF9" i="7"/>
  <c r="AE9" i="7"/>
  <c r="AD9" i="7"/>
  <c r="AC9" i="7"/>
  <c r="AB9" i="7"/>
  <c r="AB7" i="7" s="1"/>
  <c r="AA9" i="7"/>
  <c r="AA7" i="7" s="1"/>
  <c r="Z9" i="7"/>
  <c r="Y9" i="7"/>
  <c r="X9" i="7"/>
  <c r="W9" i="7"/>
  <c r="W7" i="7" s="1"/>
  <c r="U9" i="7"/>
  <c r="T9" i="7"/>
  <c r="S9" i="7"/>
  <c r="S7" i="7" s="1"/>
  <c r="R9" i="7"/>
  <c r="R7" i="7" s="1"/>
  <c r="Q9" i="7"/>
  <c r="P9" i="7"/>
  <c r="O9" i="7"/>
  <c r="O7" i="7" s="1"/>
  <c r="N9" i="7"/>
  <c r="N7" i="7" s="1"/>
  <c r="M9" i="7"/>
  <c r="M7" i="7" s="1"/>
  <c r="L9" i="7"/>
  <c r="K9" i="7"/>
  <c r="K7" i="7" s="1"/>
  <c r="J9" i="7"/>
  <c r="J7" i="7" s="1"/>
  <c r="I9" i="7"/>
  <c r="H9" i="7"/>
  <c r="G9" i="7"/>
  <c r="F9" i="7"/>
  <c r="F7" i="7" s="1"/>
  <c r="E9" i="7"/>
  <c r="D9" i="7"/>
  <c r="AH7" i="7"/>
  <c r="AE7" i="7"/>
  <c r="Z7" i="7" l="1"/>
  <c r="F43" i="7"/>
  <c r="F6" i="7" s="1"/>
  <c r="N43" i="7"/>
  <c r="W43" i="7"/>
  <c r="AE43" i="7"/>
  <c r="L43" i="7"/>
  <c r="T43" i="7"/>
  <c r="AC43" i="7"/>
  <c r="AA6" i="7"/>
  <c r="H6" i="7"/>
  <c r="P6" i="7"/>
  <c r="L7" i="7"/>
  <c r="T7" i="7"/>
  <c r="AC7" i="7"/>
  <c r="AC6" i="7" s="1"/>
  <c r="I43" i="7"/>
  <c r="Q43" i="7"/>
  <c r="Z43" i="7"/>
  <c r="AH43" i="7"/>
  <c r="AH6" i="7" s="1"/>
  <c r="D7" i="7"/>
  <c r="J43" i="7"/>
  <c r="R43" i="7"/>
  <c r="E43" i="7"/>
  <c r="M43" i="7"/>
  <c r="M6" i="7" s="1"/>
  <c r="AD43" i="7"/>
  <c r="I7" i="7"/>
  <c r="I6" i="7" s="1"/>
  <c r="Q7" i="7"/>
  <c r="Q6" i="7" s="1"/>
  <c r="D6" i="7"/>
  <c r="T6" i="7"/>
  <c r="L6" i="7"/>
  <c r="AE6" i="7"/>
  <c r="N6" i="7"/>
  <c r="E7" i="7"/>
  <c r="E6" i="7" s="1"/>
  <c r="U7" i="7"/>
  <c r="U6" i="7" s="1"/>
  <c r="Y7" i="7"/>
  <c r="AG7" i="7"/>
  <c r="AG6" i="7" s="1"/>
  <c r="W6" i="7"/>
  <c r="AB43" i="7"/>
  <c r="AB6" i="7" s="1"/>
  <c r="AD7" i="7"/>
  <c r="AD6" i="7" s="1"/>
  <c r="G43" i="7"/>
  <c r="O43" i="7"/>
  <c r="O6" i="7" s="1"/>
  <c r="X43" i="7"/>
  <c r="AF43" i="7"/>
  <c r="X7" i="7"/>
  <c r="X6" i="7" s="1"/>
  <c r="AF7" i="7"/>
  <c r="K43" i="7"/>
  <c r="K6" i="7" s="1"/>
  <c r="S43" i="7"/>
  <c r="S6" i="7" s="1"/>
  <c r="G7" i="7"/>
  <c r="G6" i="7" s="1"/>
  <c r="C11" i="7"/>
  <c r="C9" i="7" s="1"/>
  <c r="C20" i="7"/>
  <c r="C16" i="7" s="1"/>
  <c r="C38" i="7"/>
  <c r="C34" i="7" s="1"/>
  <c r="C52" i="7"/>
  <c r="C51" i="7" s="1"/>
  <c r="C44" i="7"/>
  <c r="C58" i="7"/>
  <c r="C54" i="7" s="1"/>
  <c r="C23" i="7"/>
  <c r="J6" i="7"/>
  <c r="R6" i="7"/>
  <c r="Y6" i="7"/>
  <c r="Z6" i="7"/>
  <c r="R54" i="6"/>
  <c r="Q54" i="6"/>
  <c r="P54" i="6"/>
  <c r="O54" i="6"/>
  <c r="N54" i="6"/>
  <c r="M54" i="6"/>
  <c r="L54" i="6"/>
  <c r="R51" i="6"/>
  <c r="Q51" i="6"/>
  <c r="P51" i="6"/>
  <c r="O51" i="6"/>
  <c r="N51" i="6"/>
  <c r="M51" i="6"/>
  <c r="L51" i="6"/>
  <c r="R44" i="6"/>
  <c r="Q44" i="6"/>
  <c r="P44" i="6"/>
  <c r="O44" i="6"/>
  <c r="N44" i="6"/>
  <c r="M44" i="6"/>
  <c r="L44" i="6"/>
  <c r="R34" i="6"/>
  <c r="Q34" i="6"/>
  <c r="P34" i="6"/>
  <c r="O34" i="6"/>
  <c r="N34" i="6"/>
  <c r="M34" i="6"/>
  <c r="L34" i="6"/>
  <c r="R23" i="6"/>
  <c r="Q23" i="6"/>
  <c r="P23" i="6"/>
  <c r="O23" i="6"/>
  <c r="N23" i="6"/>
  <c r="M23" i="6"/>
  <c r="L23" i="6"/>
  <c r="R16" i="6"/>
  <c r="Q16" i="6"/>
  <c r="P16" i="6"/>
  <c r="O16" i="6"/>
  <c r="N16" i="6"/>
  <c r="M16" i="6"/>
  <c r="L16" i="6"/>
  <c r="R9" i="6"/>
  <c r="Q9" i="6"/>
  <c r="P9" i="6"/>
  <c r="O9" i="6"/>
  <c r="N9" i="6"/>
  <c r="M9" i="6"/>
  <c r="L9" i="6"/>
  <c r="AF6" i="7" l="1"/>
  <c r="C43" i="7"/>
  <c r="C7" i="7"/>
  <c r="C6" i="7" s="1"/>
  <c r="C51" i="6"/>
  <c r="C23" i="6"/>
  <c r="C9" i="6"/>
  <c r="C44" i="6"/>
  <c r="C16" i="6"/>
  <c r="M43" i="6"/>
  <c r="Q43" i="6"/>
  <c r="O7" i="6"/>
  <c r="N43" i="6"/>
  <c r="P7" i="6"/>
  <c r="Q7" i="6"/>
  <c r="L7" i="6"/>
  <c r="R43" i="6"/>
  <c r="L43" i="6"/>
  <c r="N7" i="6"/>
  <c r="M7" i="6"/>
  <c r="C54" i="6"/>
  <c r="R7" i="6"/>
  <c r="O43" i="6"/>
  <c r="P43" i="6"/>
  <c r="C59" i="4"/>
  <c r="C58" i="4"/>
  <c r="C57" i="4"/>
  <c r="C56" i="4"/>
  <c r="C55" i="4"/>
  <c r="C53" i="4"/>
  <c r="C52" i="4"/>
  <c r="C50" i="4"/>
  <c r="C49" i="4"/>
  <c r="C48" i="4"/>
  <c r="C47" i="4"/>
  <c r="C46" i="4"/>
  <c r="C45" i="4"/>
  <c r="C42" i="4"/>
  <c r="C41" i="4"/>
  <c r="C40" i="4"/>
  <c r="C39" i="4"/>
  <c r="C38" i="4"/>
  <c r="C37" i="4"/>
  <c r="C36" i="4"/>
  <c r="C35" i="4"/>
  <c r="C33" i="4"/>
  <c r="C32" i="4"/>
  <c r="C31" i="4"/>
  <c r="C30" i="4"/>
  <c r="C29" i="4"/>
  <c r="C28" i="4"/>
  <c r="C27" i="4"/>
  <c r="C26" i="4"/>
  <c r="C25" i="4"/>
  <c r="C24" i="4"/>
  <c r="C22" i="4"/>
  <c r="C21" i="4"/>
  <c r="C20" i="4"/>
  <c r="C19" i="4"/>
  <c r="C18" i="4"/>
  <c r="C17" i="4"/>
  <c r="C11" i="4"/>
  <c r="C12" i="4"/>
  <c r="C13" i="4"/>
  <c r="C14" i="4"/>
  <c r="C15" i="4"/>
  <c r="C10" i="4"/>
  <c r="N6" i="6" l="1"/>
  <c r="O6" i="6"/>
  <c r="C34" i="6"/>
  <c r="M6" i="6"/>
  <c r="P6" i="6"/>
  <c r="Q6" i="6"/>
  <c r="R6" i="6"/>
  <c r="C7" i="6"/>
  <c r="L6" i="6"/>
  <c r="C43" i="6"/>
  <c r="AQ51" i="4"/>
  <c r="AI51" i="4"/>
  <c r="AA51" i="4"/>
  <c r="S51" i="4"/>
  <c r="K51" i="4"/>
  <c r="AO51" i="4"/>
  <c r="AG51" i="4"/>
  <c r="Y51" i="4"/>
  <c r="Q51" i="4"/>
  <c r="I51" i="4"/>
  <c r="AN51" i="4"/>
  <c r="AF51" i="4"/>
  <c r="X51" i="4"/>
  <c r="P51" i="4"/>
  <c r="H51" i="4"/>
  <c r="AK51" i="4"/>
  <c r="AC51" i="4"/>
  <c r="U51" i="4"/>
  <c r="M51" i="4"/>
  <c r="E51" i="4"/>
  <c r="AH51" i="4"/>
  <c r="R51" i="4"/>
  <c r="AE51" i="4"/>
  <c r="O51" i="4"/>
  <c r="AD51" i="4"/>
  <c r="J51" i="4"/>
  <c r="AP51" i="4"/>
  <c r="V51" i="4"/>
  <c r="AL51" i="4"/>
  <c r="N51" i="4"/>
  <c r="AJ51" i="4"/>
  <c r="L51" i="4"/>
  <c r="AM51" i="4"/>
  <c r="AB51" i="4"/>
  <c r="Z51" i="4"/>
  <c r="W51" i="4"/>
  <c r="T51" i="4"/>
  <c r="G51" i="4"/>
  <c r="F51" i="4"/>
  <c r="C6" i="6" l="1"/>
  <c r="AM9" i="4"/>
  <c r="I9" i="4"/>
  <c r="L9" i="4"/>
  <c r="Z9" i="4"/>
  <c r="U9" i="4"/>
  <c r="AM34" i="4"/>
  <c r="AE34" i="4"/>
  <c r="W34" i="4"/>
  <c r="O34" i="4"/>
  <c r="G34" i="4"/>
  <c r="AL34" i="4"/>
  <c r="AD34" i="4"/>
  <c r="V34" i="4"/>
  <c r="N34" i="4"/>
  <c r="F34" i="4"/>
  <c r="AH34" i="4"/>
  <c r="X34" i="4"/>
  <c r="L34" i="4"/>
  <c r="AN34" i="4"/>
  <c r="AB34" i="4"/>
  <c r="R34" i="4"/>
  <c r="H34" i="4"/>
  <c r="AJ34" i="4"/>
  <c r="Z34" i="4"/>
  <c r="P34" i="4"/>
  <c r="AI34" i="4"/>
  <c r="Y34" i="4"/>
  <c r="M34" i="4"/>
  <c r="AO34" i="4"/>
  <c r="S34" i="4"/>
  <c r="AC34" i="4"/>
  <c r="I34" i="4"/>
  <c r="AQ34" i="4"/>
  <c r="Q34" i="4"/>
  <c r="AP34" i="4"/>
  <c r="K34" i="4"/>
  <c r="AK34" i="4"/>
  <c r="J34" i="4"/>
  <c r="AG34" i="4"/>
  <c r="E34" i="4"/>
  <c r="AF34" i="4"/>
  <c r="AA34" i="4"/>
  <c r="U34" i="4"/>
  <c r="T34" i="4"/>
  <c r="C51" i="4"/>
  <c r="D51" i="4"/>
  <c r="AQ9" i="4"/>
  <c r="S9" i="4"/>
  <c r="X9" i="4"/>
  <c r="AJ9" i="4"/>
  <c r="AC9" i="4"/>
  <c r="AE9" i="4"/>
  <c r="AH9" i="4"/>
  <c r="H9" i="4"/>
  <c r="AK9" i="4"/>
  <c r="AN16" i="4"/>
  <c r="AF16" i="4"/>
  <c r="X16" i="4"/>
  <c r="P16" i="4"/>
  <c r="H16" i="4"/>
  <c r="AM16" i="4"/>
  <c r="AE16" i="4"/>
  <c r="W16" i="4"/>
  <c r="O16" i="4"/>
  <c r="G16" i="4"/>
  <c r="AQ16" i="4"/>
  <c r="AG16" i="4"/>
  <c r="U16" i="4"/>
  <c r="K16" i="4"/>
  <c r="AK16" i="4"/>
  <c r="AA16" i="4"/>
  <c r="Q16" i="4"/>
  <c r="E16" i="4"/>
  <c r="AJ16" i="4"/>
  <c r="V16" i="4"/>
  <c r="I16" i="4"/>
  <c r="AI16" i="4"/>
  <c r="AH16" i="4"/>
  <c r="S16" i="4"/>
  <c r="AD16" i="4"/>
  <c r="R16" i="4"/>
  <c r="AC16" i="4"/>
  <c r="N16" i="4"/>
  <c r="AP16" i="4"/>
  <c r="AB16" i="4"/>
  <c r="AO16" i="4"/>
  <c r="Z16" i="4"/>
  <c r="L16" i="4"/>
  <c r="AL16" i="4"/>
  <c r="Y16" i="4"/>
  <c r="J16" i="4"/>
  <c r="T16" i="4"/>
  <c r="M16" i="4"/>
  <c r="F16" i="4"/>
  <c r="G9" i="4"/>
  <c r="AO9" i="4"/>
  <c r="O9" i="4"/>
  <c r="R9" i="4"/>
  <c r="F9" i="4"/>
  <c r="K9" i="4"/>
  <c r="J9" i="4"/>
  <c r="Y9" i="4"/>
  <c r="AB9" i="4"/>
  <c r="N9" i="4"/>
  <c r="Q9" i="4"/>
  <c r="T9" i="4"/>
  <c r="AI9" i="4"/>
  <c r="AN9" i="4"/>
  <c r="V9" i="4"/>
  <c r="AQ23" i="4"/>
  <c r="AI23" i="4"/>
  <c r="AA23" i="4"/>
  <c r="S23" i="4"/>
  <c r="K23" i="4"/>
  <c r="AP23" i="4"/>
  <c r="AH23" i="4"/>
  <c r="Z23" i="4"/>
  <c r="R23" i="4"/>
  <c r="J23" i="4"/>
  <c r="AN23" i="4"/>
  <c r="AD23" i="4"/>
  <c r="T23" i="4"/>
  <c r="H23" i="4"/>
  <c r="AM23" i="4"/>
  <c r="AC23" i="4"/>
  <c r="Q23" i="4"/>
  <c r="G23" i="4"/>
  <c r="AG23" i="4"/>
  <c r="U23" i="4"/>
  <c r="E23" i="4"/>
  <c r="AO23" i="4"/>
  <c r="Y23" i="4"/>
  <c r="M23" i="4"/>
  <c r="AB23" i="4"/>
  <c r="I23" i="4"/>
  <c r="X23" i="4"/>
  <c r="F23" i="4"/>
  <c r="W23" i="4"/>
  <c r="AL23" i="4"/>
  <c r="V23" i="4"/>
  <c r="AK23" i="4"/>
  <c r="P23" i="4"/>
  <c r="AJ23" i="4"/>
  <c r="O23" i="4"/>
  <c r="AF23" i="4"/>
  <c r="N23" i="4"/>
  <c r="AE23" i="4"/>
  <c r="L23" i="4"/>
  <c r="W9" i="4"/>
  <c r="AF9" i="4"/>
  <c r="D9" i="4"/>
  <c r="E9" i="4"/>
  <c r="AD9" i="4"/>
  <c r="AN44" i="4"/>
  <c r="AF44" i="4"/>
  <c r="X44" i="4"/>
  <c r="AL44" i="4"/>
  <c r="AD44" i="4"/>
  <c r="V44" i="4"/>
  <c r="N44" i="4"/>
  <c r="F44" i="4"/>
  <c r="AP44" i="4"/>
  <c r="AH44" i="4"/>
  <c r="Z44" i="4"/>
  <c r="R44" i="4"/>
  <c r="J44" i="4"/>
  <c r="AJ44" i="4"/>
  <c r="W44" i="4"/>
  <c r="L44" i="4"/>
  <c r="AI44" i="4"/>
  <c r="U44" i="4"/>
  <c r="K44" i="4"/>
  <c r="AO44" i="4"/>
  <c r="Y44" i="4"/>
  <c r="H44" i="4"/>
  <c r="AE44" i="4"/>
  <c r="P44" i="4"/>
  <c r="AB44" i="4"/>
  <c r="M44" i="4"/>
  <c r="AQ44" i="4"/>
  <c r="AA44" i="4"/>
  <c r="I44" i="4"/>
  <c r="S44" i="4"/>
  <c r="Q44" i="4"/>
  <c r="O44" i="4"/>
  <c r="AM44" i="4"/>
  <c r="G44" i="4"/>
  <c r="AK44" i="4"/>
  <c r="E44" i="4"/>
  <c r="AG44" i="4"/>
  <c r="AC44" i="4"/>
  <c r="T44" i="4"/>
  <c r="AM54" i="4"/>
  <c r="AE54" i="4"/>
  <c r="W54" i="4"/>
  <c r="O54" i="4"/>
  <c r="G54" i="4"/>
  <c r="AK54" i="4"/>
  <c r="AC54" i="4"/>
  <c r="U54" i="4"/>
  <c r="M54" i="4"/>
  <c r="E54" i="4"/>
  <c r="AJ54" i="4"/>
  <c r="AB54" i="4"/>
  <c r="T54" i="4"/>
  <c r="L54" i="4"/>
  <c r="AQ54" i="4"/>
  <c r="AI54" i="4"/>
  <c r="AA54" i="4"/>
  <c r="S54" i="4"/>
  <c r="K54" i="4"/>
  <c r="AO54" i="4"/>
  <c r="AG54" i="4"/>
  <c r="Y54" i="4"/>
  <c r="Q54" i="4"/>
  <c r="I54" i="4"/>
  <c r="AN54" i="4"/>
  <c r="AF54" i="4"/>
  <c r="X54" i="4"/>
  <c r="P54" i="4"/>
  <c r="H54" i="4"/>
  <c r="AD54" i="4"/>
  <c r="Z54" i="4"/>
  <c r="F54" i="4"/>
  <c r="AL54" i="4"/>
  <c r="AH54" i="4"/>
  <c r="V54" i="4"/>
  <c r="R54" i="4"/>
  <c r="N54" i="4"/>
  <c r="J54" i="4"/>
  <c r="AP54" i="4"/>
  <c r="AG9" i="4"/>
  <c r="AA9" i="4"/>
  <c r="AP9" i="4"/>
  <c r="P9" i="4"/>
  <c r="M9" i="4"/>
  <c r="AL9" i="4"/>
  <c r="AI7" i="4" l="1"/>
  <c r="P7" i="4"/>
  <c r="AP7" i="4"/>
  <c r="AG7" i="4"/>
  <c r="E7" i="4"/>
  <c r="AL7" i="4"/>
  <c r="W7" i="4"/>
  <c r="AA7" i="4"/>
  <c r="AF7" i="4"/>
  <c r="M7" i="4"/>
  <c r="AD7" i="4"/>
  <c r="E43" i="4"/>
  <c r="AA43" i="4"/>
  <c r="AO43" i="4"/>
  <c r="R43" i="4"/>
  <c r="AL43" i="4"/>
  <c r="G7" i="4"/>
  <c r="H7" i="4"/>
  <c r="X7" i="4"/>
  <c r="C54" i="4"/>
  <c r="D54" i="4"/>
  <c r="AK43" i="4"/>
  <c r="AQ43" i="4"/>
  <c r="K43" i="4"/>
  <c r="Z43" i="4"/>
  <c r="X43" i="4"/>
  <c r="C9" i="4"/>
  <c r="AH7" i="4"/>
  <c r="S7" i="4"/>
  <c r="G43" i="4"/>
  <c r="M43" i="4"/>
  <c r="U43" i="4"/>
  <c r="AH43" i="4"/>
  <c r="AF43" i="4"/>
  <c r="AE7" i="4"/>
  <c r="AQ7" i="4"/>
  <c r="AM43" i="4"/>
  <c r="AB43" i="4"/>
  <c r="AI43" i="4"/>
  <c r="AP43" i="4"/>
  <c r="AN43" i="4"/>
  <c r="V7" i="4"/>
  <c r="N7" i="4"/>
  <c r="C16" i="4"/>
  <c r="D16" i="4"/>
  <c r="U7" i="4"/>
  <c r="T43" i="4"/>
  <c r="O43" i="4"/>
  <c r="P43" i="4"/>
  <c r="L43" i="4"/>
  <c r="F43" i="4"/>
  <c r="C23" i="4"/>
  <c r="D23" i="4"/>
  <c r="AN7" i="4"/>
  <c r="AB7" i="4"/>
  <c r="F7" i="4"/>
  <c r="Z7" i="4"/>
  <c r="AC43" i="4"/>
  <c r="Q43" i="4"/>
  <c r="AE43" i="4"/>
  <c r="W43" i="4"/>
  <c r="N43" i="4"/>
  <c r="Y7" i="4"/>
  <c r="R7" i="4"/>
  <c r="C34" i="4"/>
  <c r="D34" i="4"/>
  <c r="L7" i="4"/>
  <c r="C44" i="4"/>
  <c r="D44" i="4"/>
  <c r="S43" i="4"/>
  <c r="H43" i="4"/>
  <c r="AJ43" i="4"/>
  <c r="V43" i="4"/>
  <c r="T7" i="4"/>
  <c r="J7" i="4"/>
  <c r="O7" i="4"/>
  <c r="AC7" i="4"/>
  <c r="I7" i="4"/>
  <c r="AG43" i="4"/>
  <c r="I43" i="4"/>
  <c r="Y43" i="4"/>
  <c r="J43" i="4"/>
  <c r="AD43" i="4"/>
  <c r="Q7" i="4"/>
  <c r="K7" i="4"/>
  <c r="AO7" i="4"/>
  <c r="AK7" i="4"/>
  <c r="AJ7" i="4"/>
  <c r="AM7" i="4"/>
  <c r="AI6" i="4" l="1"/>
  <c r="P6" i="4"/>
  <c r="AP6" i="4"/>
  <c r="W6" i="4"/>
  <c r="E6" i="4"/>
  <c r="AF6" i="4"/>
  <c r="AA6" i="4"/>
  <c r="AG6" i="4"/>
  <c r="AL6" i="4"/>
  <c r="AD6" i="4"/>
  <c r="D7" i="4"/>
  <c r="M6" i="4"/>
  <c r="C43" i="4"/>
  <c r="T6" i="4"/>
  <c r="V6" i="4"/>
  <c r="AQ6" i="4"/>
  <c r="S6" i="4"/>
  <c r="AE6" i="4"/>
  <c r="AH6" i="4"/>
  <c r="X6" i="4"/>
  <c r="R6" i="4"/>
  <c r="Z6" i="4"/>
  <c r="C7" i="4"/>
  <c r="H6" i="4"/>
  <c r="AJ6" i="4"/>
  <c r="D43" i="4"/>
  <c r="Y6" i="4"/>
  <c r="F6" i="4"/>
  <c r="G6" i="4"/>
  <c r="AM6" i="4"/>
  <c r="AK6" i="4"/>
  <c r="I6" i="4"/>
  <c r="AB6" i="4"/>
  <c r="U6" i="4"/>
  <c r="AO6" i="4"/>
  <c r="AC6" i="4"/>
  <c r="AN6" i="4"/>
  <c r="O6" i="4"/>
  <c r="K6" i="4"/>
  <c r="Q6" i="4"/>
  <c r="J6" i="4"/>
  <c r="L6" i="4"/>
  <c r="N6" i="4"/>
  <c r="D6" i="4" l="1"/>
  <c r="C6" i="4"/>
</calcChain>
</file>

<file path=xl/sharedStrings.xml><?xml version="1.0" encoding="utf-8"?>
<sst xmlns="http://schemas.openxmlformats.org/spreadsheetml/2006/main" count="1205" uniqueCount="173">
  <si>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</si>
  <si>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</si>
  <si>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</si>
  <si>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</si>
  <si>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</si>
  <si>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</si>
  <si>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</si>
  <si>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</si>
  <si>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</si>
  <si>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</si>
  <si>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</si>
  <si>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</si>
  <si>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</si>
  <si>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</si>
  <si>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</si>
  <si>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</si>
  <si>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</si>
  <si>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</si>
  <si>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</si>
  <si>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</si>
  <si>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</si>
  <si>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</si>
  <si>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</si>
  <si>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</si>
  <si>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</si>
  <si>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</si>
  <si>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</si>
  <si>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</si>
  <si>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</si>
  <si>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</si>
  <si>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</si>
  <si>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</si>
  <si>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</si>
  <si>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</si>
  <si>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</si>
  <si>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</si>
  <si>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</si>
  <si>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</si>
  <si>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</si>
  <si>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</si>
  <si>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RED DE SALUD EL COLLAO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</si>
  <si>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</si>
  <si>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</si>
  <si>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</si>
  <si>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</si>
  <si>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</si>
  <si>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</si>
  <si>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</si>
  <si>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</si>
  <si>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</si>
  <si>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</si>
  <si>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</si>
  <si>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</si>
  <si>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</si>
  <si>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</si>
  <si>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</si>
  <si>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</si>
  <si>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</si>
  <si>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</si>
  <si>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</si>
  <si>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</si>
  <si>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</si>
  <si>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</si>
  <si>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</si>
  <si>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</si>
  <si>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</si>
  <si>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</si>
  <si>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</si>
  <si>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</si>
  <si>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</si>
  <si>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</si>
  <si>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</si>
  <si>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</si>
  <si>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</si>
  <si>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</si>
  <si>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</si>
  <si>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</si>
  <si>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</si>
  <si>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</si>
  <si>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</si>
  <si>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</si>
  <si>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</si>
  <si>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</si>
  <si>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</si>
  <si>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</si>
  <si>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</si>
  <si>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</si>
  <si>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</si>
  <si>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</si>
  <si>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</si>
  <si>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</si>
  <si>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</si>
  <si>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</si>
  <si>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</si>
  <si>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</si>
  <si>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</si>
  <si>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</si>
  <si>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</si>
  <si>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</si>
  <si>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</si>
  <si>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</si>
  <si>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</si>
  <si>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</si>
  <si>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</si>
  <si>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</si>
  <si>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</si>
  <si>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</si>
  <si>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</si>
  <si>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</si>
  <si>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</si>
  <si>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</si>
  <si>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</si>
  <si>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</si>
  <si>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</si>
  <si>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</si>
  <si>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</si>
  <si>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</si>
  <si>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</si>
  <si>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</si>
  <si>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</si>
  <si>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</si>
  <si>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</si>
  <si>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</si>
  <si>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</si>
  <si>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</si>
  <si>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</si>
  <si>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</si>
  <si>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</si>
  <si>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</si>
  <si>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</si>
  <si>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</si>
  <si>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</si>
  <si>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</si>
  <si>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</si>
  <si>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</si>
  <si>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</si>
  <si>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</si>
  <si>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</si>
  <si>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</si>
  <si>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</si>
  <si>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</si>
  <si>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00002997</t>
  </si>
  <si>
    <t>Kankora</t>
  </si>
  <si>
    <t>00013851</t>
  </si>
  <si>
    <t>POBLACION  2016</t>
  </si>
  <si>
    <t xml:space="preserve">POBLACION  TOTAL </t>
  </si>
  <si>
    <t>POR EDADES , GRUPOS QUINQUENALES, EDADES ESPECIALES SEGÚN RED DE SALUD, PROVINCIA, DISTRITO, M.R. Y EE.SS.</t>
  </si>
  <si>
    <t>12-17a.</t>
  </si>
  <si>
    <t>18-29a.</t>
  </si>
  <si>
    <t>30-59</t>
  </si>
  <si>
    <t>60 Y +</t>
  </si>
  <si>
    <t>05-11a.</t>
  </si>
  <si>
    <t>0-4a.</t>
  </si>
  <si>
    <t>POR ETAPAS DE VIDA SEGÚN RED DE SALUD, PROVINCIA, DISTRITO, MICRORED Y ESTABLECIMIENTOS</t>
  </si>
  <si>
    <t>18-59A.</t>
  </si>
  <si>
    <t>18-59a.  15%</t>
  </si>
  <si>
    <t>12-14</t>
  </si>
  <si>
    <t>15-17</t>
  </si>
  <si>
    <t>&lt;5a.</t>
  </si>
  <si>
    <t>5-9a.</t>
  </si>
  <si>
    <t>10-14a.</t>
  </si>
  <si>
    <t>15-19a.</t>
  </si>
  <si>
    <t>Grupo Etareo</t>
  </si>
  <si>
    <t>HOMBRES</t>
  </si>
  <si>
    <t>MUJERES</t>
  </si>
  <si>
    <t>TOTAL</t>
  </si>
  <si>
    <t>0-4</t>
  </si>
  <si>
    <t>5-9</t>
  </si>
  <si>
    <t>80+</t>
  </si>
  <si>
    <t>UNIDAD DE ESTADISTICA E INFORMATICA - RED DE SALUD EL COLLAO</t>
  </si>
  <si>
    <t>PIRAMIDE POBLACIONAL 2014</t>
  </si>
  <si>
    <t>MICRO RED ILAVE-MULLACONTIHUECO</t>
  </si>
  <si>
    <t>MICRO RED PILCUYO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</si>
</sst>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164" formatCode="_ * #,##0_ ;_ * \-#,##0_ ;_ * &quot;-&quot;_ ;_ @_ "/>
    <numFmt numFmtId="165" formatCode="_ &quot;S/.&quot;\ * #,##0.00_ ;_ &quot;S/.&quot;\ * \-#,##0.00_ ;_ &quot;S/.&quot;\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2"/>
      <name val="Arial"/>
      <family val="2"/>
    </font>
    <font>
      <b/>
      <sz val="14"/>
      <name val="Bookman Old Style"/>
      <family val="1"/>
    </font>
    <font>
      <b/>
      <sz val="14"/>
      <name val="Calibri"/>
      <family val="2"/>
    </font>
    <font>
      <b/>
      <sz val="10"/>
      <name val="Bookman Old Style"/>
      <family val="1"/>
    </font>
    <font>
      <sz val="7"/>
      <name val="Arial"/>
      <family val="2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8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rgb="FF0070C0"/>
      <name val="Times New Roman"/>
      <family val="1"/>
    </font>
    <font>
      <b/>
      <sz val="6"/>
      <name val="Times New Roman"/>
      <family val="1"/>
    </font>
    <font>
      <b/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</cellStyleXfs>
  <cellXfs count="131">
    <xf numFmtId="0" fontId="0" fillId="0" borderId="0" xfId="0"/>
    <xf numFmtId="0" fontId="0" fillId="0" borderId="0" xfId="0"/>
    <xf numFmtId="49" fontId="8" fillId="0" borderId="0" xfId="0" applyNumberFormat="1" applyFont="1"/>
    <xf numFmtId="0" fontId="10" fillId="0" borderId="0" xfId="0" applyFont="1" applyAlignment="1">
      <alignment horizontal="center"/>
    </xf>
    <xf numFmtId="0" fontId="9" fillId="0" borderId="0" xfId="0" applyFont="1" applyBorder="1" applyAlignment="1"/>
    <xf numFmtId="1" fontId="12" fillId="0" borderId="0" xfId="0" applyNumberFormat="1" applyFont="1" applyAlignment="1">
      <alignment horizontal="center"/>
    </xf>
    <xf numFmtId="1" fontId="11" fillId="0" borderId="0" xfId="0" applyNumberFormat="1" applyFont="1" applyAlignment="1"/>
    <xf numFmtId="0" fontId="13" fillId="0" borderId="0" xfId="0" applyFont="1" applyAlignment="1">
      <alignment vertical="center"/>
    </xf>
    <xf numFmtId="0" fontId="14" fillId="0" borderId="0" xfId="0" applyFont="1" applyFill="1" applyBorder="1"/>
    <xf numFmtId="0" fontId="16" fillId="0" borderId="0" xfId="0" applyFont="1"/>
    <xf numFmtId="1" fontId="19" fillId="4" borderId="1" xfId="0" applyNumberFormat="1" applyFont="1" applyFill="1" applyBorder="1" applyAlignment="1" applyProtection="1">
      <alignment horizontal="center"/>
    </xf>
    <xf numFmtId="1" fontId="19" fillId="4" borderId="7" xfId="0" applyNumberFormat="1" applyFont="1" applyFill="1" applyBorder="1" applyAlignment="1" applyProtection="1">
      <alignment horizontal="center"/>
    </xf>
    <xf numFmtId="0" fontId="20" fillId="0" borderId="0" xfId="0" applyFont="1"/>
    <xf numFmtId="3" fontId="19" fillId="4" borderId="1" xfId="0" applyNumberFormat="1" applyFont="1" applyFill="1" applyBorder="1" applyAlignment="1">
      <alignment horizontal="center"/>
    </xf>
    <xf numFmtId="3" fontId="19" fillId="4" borderId="7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0" fontId="17" fillId="5" borderId="1" xfId="8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19" fillId="6" borderId="1" xfId="0" applyNumberFormat="1" applyFont="1" applyFill="1" applyBorder="1" applyAlignment="1">
      <alignment horizontal="center"/>
    </xf>
    <xf numFmtId="0" fontId="19" fillId="6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9" fillId="2" borderId="7" xfId="0" applyNumberFormat="1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center"/>
    </xf>
    <xf numFmtId="3" fontId="19" fillId="6" borderId="7" xfId="0" applyNumberFormat="1" applyFont="1" applyFill="1" applyBorder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0" fontId="19" fillId="5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164" fontId="21" fillId="5" borderId="1" xfId="0" applyNumberFormat="1" applyFont="1" applyFill="1" applyBorder="1" applyAlignment="1">
      <alignment horizontal="center"/>
    </xf>
    <xf numFmtId="0" fontId="16" fillId="3" borderId="0" xfId="0" applyFont="1" applyFill="1"/>
    <xf numFmtId="0" fontId="13" fillId="0" borderId="2" xfId="0" applyFont="1" applyBorder="1" applyAlignment="1">
      <alignment vertical="center"/>
    </xf>
    <xf numFmtId="1" fontId="18" fillId="3" borderId="1" xfId="5" quotePrefix="1" applyNumberFormat="1" applyFont="1" applyFill="1" applyBorder="1" applyAlignment="1">
      <alignment horizontal="center" vertical="center" wrapText="1"/>
    </xf>
    <xf numFmtId="1" fontId="18" fillId="3" borderId="7" xfId="5" applyNumberFormat="1" applyFont="1" applyFill="1" applyBorder="1" applyAlignment="1">
      <alignment horizontal="center" vertical="center" wrapText="1"/>
    </xf>
    <xf numFmtId="1" fontId="19" fillId="6" borderId="5" xfId="0" applyNumberFormat="1" applyFont="1" applyFill="1" applyBorder="1" applyAlignment="1">
      <alignment horizontal="center"/>
    </xf>
    <xf numFmtId="1" fontId="19" fillId="6" borderId="1" xfId="0" applyNumberFormat="1" applyFont="1" applyFill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8" fillId="0" borderId="0" xfId="0" applyNumberFormat="1" applyFont="1" applyAlignment="1">
      <alignment horizontal="center"/>
    </xf>
    <xf numFmtId="0" fontId="19" fillId="4" borderId="1" xfId="0" applyNumberFormat="1" applyFont="1" applyFill="1" applyBorder="1" applyAlignment="1" applyProtection="1">
      <alignment horizontal="center"/>
    </xf>
    <xf numFmtId="0" fontId="19" fillId="4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1" fontId="21" fillId="5" borderId="1" xfId="0" applyNumberFormat="1" applyFont="1" applyFill="1" applyBorder="1" applyAlignment="1">
      <alignment horizontal="center"/>
    </xf>
    <xf numFmtId="1" fontId="13" fillId="0" borderId="0" xfId="0" applyNumberFormat="1" applyFont="1" applyBorder="1" applyAlignment="1">
      <alignment vertical="center"/>
    </xf>
    <xf numFmtId="0" fontId="25" fillId="4" borderId="1" xfId="0" applyNumberFormat="1" applyFont="1" applyFill="1" applyBorder="1" applyAlignment="1" applyProtection="1">
      <alignment horizontal="center"/>
    </xf>
    <xf numFmtId="3" fontId="25" fillId="4" borderId="1" xfId="0" applyNumberFormat="1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5" fillId="6" borderId="1" xfId="0" applyNumberFormat="1" applyFont="1" applyFill="1" applyBorder="1" applyAlignment="1">
      <alignment horizontal="center"/>
    </xf>
    <xf numFmtId="1" fontId="25" fillId="6" borderId="1" xfId="0" applyNumberFormat="1" applyFont="1" applyFill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8" fillId="0" borderId="0" xfId="0" applyFont="1"/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0" xfId="0" applyNumberFormat="1"/>
    <xf numFmtId="1" fontId="28" fillId="0" borderId="25" xfId="0" applyNumberFormat="1" applyFont="1" applyBorder="1" applyAlignment="1">
      <alignment horizontal="center"/>
    </xf>
    <xf numFmtId="1" fontId="29" fillId="0" borderId="26" xfId="0" applyNumberFormat="1" applyFont="1" applyFill="1" applyBorder="1" applyAlignment="1">
      <alignment horizontal="center"/>
    </xf>
    <xf numFmtId="0" fontId="31" fillId="0" borderId="0" xfId="0" applyFont="1"/>
    <xf numFmtId="1" fontId="31" fillId="0" borderId="0" xfId="0" applyNumberFormat="1" applyFont="1"/>
    <xf numFmtId="49" fontId="33" fillId="0" borderId="0" xfId="0" applyNumberFormat="1" applyFont="1" applyBorder="1" applyAlignment="1">
      <alignment horizontal="center"/>
    </xf>
    <xf numFmtId="0" fontId="2" fillId="0" borderId="0" xfId="0" applyFont="1"/>
    <xf numFmtId="49" fontId="0" fillId="0" borderId="0" xfId="0" applyNumberFormat="1"/>
    <xf numFmtId="0" fontId="3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49" fontId="10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8" fillId="0" borderId="0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1" fontId="6" fillId="3" borderId="1" xfId="1" quotePrefix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42" fontId="6" fillId="3" borderId="3" xfId="1" quotePrefix="1" applyNumberFormat="1" applyFont="1" applyFill="1" applyBorder="1" applyAlignment="1">
      <alignment horizontal="center" vertical="center" wrapText="1"/>
    </xf>
    <xf numFmtId="4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9" fillId="3" borderId="10" xfId="5" applyFont="1" applyFill="1" applyBorder="1" applyAlignment="1">
      <alignment horizontal="center" vertical="center" wrapText="1"/>
    </xf>
    <xf numFmtId="0" fontId="19" fillId="3" borderId="12" xfId="5" applyFont="1" applyFill="1" applyBorder="1" applyAlignment="1">
      <alignment horizontal="center" vertical="center" wrapText="1"/>
    </xf>
    <xf numFmtId="0" fontId="19" fillId="3" borderId="13" xfId="5" applyFont="1" applyFill="1" applyBorder="1" applyAlignment="1">
      <alignment horizontal="center" vertical="center" wrapText="1"/>
    </xf>
    <xf numFmtId="1" fontId="19" fillId="2" borderId="14" xfId="0" applyNumberFormat="1" applyFont="1" applyFill="1" applyBorder="1" applyAlignment="1">
      <alignment horizontal="center"/>
    </xf>
    <xf numFmtId="1" fontId="19" fillId="2" borderId="11" xfId="0" applyNumberFormat="1" applyFont="1" applyFill="1" applyBorder="1" applyAlignment="1">
      <alignment horizontal="center"/>
    </xf>
    <xf numFmtId="1" fontId="19" fillId="6" borderId="14" xfId="0" applyNumberFormat="1" applyFont="1" applyFill="1" applyBorder="1" applyAlignment="1">
      <alignment horizontal="center"/>
    </xf>
    <xf numFmtId="1" fontId="19" fillId="6" borderId="11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1" fontId="5" fillId="4" borderId="11" xfId="0" applyNumberFormat="1" applyFont="1" applyFill="1" applyBorder="1" applyAlignment="1">
      <alignment horizontal="center"/>
    </xf>
    <xf numFmtId="0" fontId="19" fillId="4" borderId="14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1" fontId="6" fillId="3" borderId="17" xfId="1" quotePrefix="1" applyNumberFormat="1" applyFont="1" applyFill="1" applyBorder="1" applyAlignment="1">
      <alignment horizontal="center" vertical="center" wrapText="1"/>
    </xf>
    <xf numFmtId="1" fontId="6" fillId="3" borderId="6" xfId="1" quotePrefix="1" applyNumberFormat="1" applyFont="1" applyFill="1" applyBorder="1" applyAlignment="1">
      <alignment horizontal="center" vertical="center" wrapText="1"/>
    </xf>
    <xf numFmtId="1" fontId="25" fillId="3" borderId="1" xfId="1" quotePrefix="1" applyNumberFormat="1" applyFont="1" applyFill="1" applyBorder="1" applyAlignment="1">
      <alignment horizontal="center" vertical="center" wrapText="1"/>
    </xf>
    <xf numFmtId="1" fontId="25" fillId="3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49" fontId="27" fillId="0" borderId="19" xfId="0" applyNumberFormat="1" applyFont="1" applyBorder="1" applyAlignment="1">
      <alignment horizontal="center"/>
    </xf>
    <xf numFmtId="49" fontId="27" fillId="0" borderId="20" xfId="0" applyNumberFormat="1" applyFont="1" applyBorder="1" applyAlignment="1">
      <alignment horizontal="center"/>
    </xf>
  </cellXfs>
  <cellStyles count="9">
    <cellStyle name="Moneda 2" xfId="4"/>
    <cellStyle name="Normal" xfId="0" builtinId="0"/>
    <cellStyle name="Normal 2" xfId="1"/>
    <cellStyle name="Normal 2 2" xfId="5"/>
    <cellStyle name="Normal 3" xfId="3"/>
    <cellStyle name="Normal 4" xfId="6"/>
    <cellStyle name="Normal 5" xfId="2"/>
    <cellStyle name="Normal 6" xfId="7"/>
    <cellStyle name="Normal_Copia de ajuste de pob edad puntual" xfId="8"/>
  </cellStyles>
  <dxfs count="0"/>
  <tableStyles count="0" defaultTableStyle="TableStyleMedium2" defaultPivotStyle="PivotStyleLight16"/>
  <colors>
    <mruColors>
      <color rgb="FFFFEA8F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[1]PLANTILLA!$F$50:$F$66</c:f>
              <c:numCache>
                <c:formatCode>General</c:formatCode>
                <c:ptCount val="17"/>
                <c:pt idx="0">
                  <c:v>1418.4784999999999</c:v>
                </c:pt>
                <c:pt idx="1">
                  <c:v>1636.6672000000001</c:v>
                </c:pt>
                <c:pt idx="2">
                  <c:v>1595.8513</c:v>
                </c:pt>
                <c:pt idx="3">
                  <c:v>1517.7468000000001</c:v>
                </c:pt>
                <c:pt idx="4">
                  <c:v>1384.7172</c:v>
                </c:pt>
                <c:pt idx="5">
                  <c:v>1163.0011999999999</c:v>
                </c:pt>
                <c:pt idx="6">
                  <c:v>1023.4209000000001</c:v>
                </c:pt>
                <c:pt idx="7">
                  <c:v>938.76570000000004</c:v>
                </c:pt>
                <c:pt idx="8">
                  <c:v>798.17759999999998</c:v>
                </c:pt>
                <c:pt idx="9">
                  <c:v>686.81569999999999</c:v>
                </c:pt>
                <c:pt idx="10">
                  <c:v>574.94990000000007</c:v>
                </c:pt>
                <c:pt idx="11">
                  <c:v>522.54430000000002</c:v>
                </c:pt>
                <c:pt idx="12">
                  <c:v>436.37740000000002</c:v>
                </c:pt>
                <c:pt idx="13">
                  <c:v>363.31190000000004</c:v>
                </c:pt>
                <c:pt idx="14">
                  <c:v>255.9812</c:v>
                </c:pt>
                <c:pt idx="15">
                  <c:v>191.482</c:v>
                </c:pt>
                <c:pt idx="16">
                  <c:v>210.12630000000001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74523008"/>
        <c:axId val="74524544"/>
        <c:axId val="0"/>
      </c:bar3DChart>
      <c:catAx>
        <c:axId val="74523008"/>
        <c:scaling>
          <c:orientation val="minMax"/>
        </c:scaling>
        <c:delete val="1"/>
        <c:axPos val="l"/>
        <c:majorTickMark val="out"/>
        <c:minorTickMark val="none"/>
        <c:tickLblPos val="none"/>
        <c:crossAx val="74524544"/>
        <c:crosses val="autoZero"/>
        <c:auto val="1"/>
        <c:lblAlgn val="ctr"/>
        <c:lblOffset val="100"/>
        <c:noMultiLvlLbl val="0"/>
      </c:catAx>
      <c:valAx>
        <c:axId val="745245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52300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'[1]piramPobl-2014'!$E$343:$E$359</c:f>
              <c:numCache>
                <c:formatCode>General</c:formatCode>
                <c:ptCount val="17"/>
                <c:pt idx="0">
                  <c:v>-516.44010000000003</c:v>
                </c:pt>
                <c:pt idx="1">
                  <c:v>-585.89409999999998</c:v>
                </c:pt>
                <c:pt idx="2">
                  <c:v>-621.61329999999998</c:v>
                </c:pt>
                <c:pt idx="3">
                  <c:v>-565.55399999999997</c:v>
                </c:pt>
                <c:pt idx="4">
                  <c:v>-461.37299999999999</c:v>
                </c:pt>
                <c:pt idx="5">
                  <c:v>-433.59139999999996</c:v>
                </c:pt>
                <c:pt idx="6">
                  <c:v>-384.47749999999996</c:v>
                </c:pt>
                <c:pt idx="7">
                  <c:v>-360.66469999999998</c:v>
                </c:pt>
                <c:pt idx="8">
                  <c:v>-328.91429999999997</c:v>
                </c:pt>
                <c:pt idx="9">
                  <c:v>-315.02350000000001</c:v>
                </c:pt>
                <c:pt idx="10">
                  <c:v>-314.5274</c:v>
                </c:pt>
                <c:pt idx="11">
                  <c:v>-338.83629999999999</c:v>
                </c:pt>
                <c:pt idx="12">
                  <c:v>-342.30899999999997</c:v>
                </c:pt>
                <c:pt idx="13">
                  <c:v>-316.01569999999998</c:v>
                </c:pt>
                <c:pt idx="14">
                  <c:v>-232.67089999999999</c:v>
                </c:pt>
                <c:pt idx="15">
                  <c:v>-162.7208</c:v>
                </c:pt>
                <c:pt idx="16">
                  <c:v>-212.82689999999999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035776"/>
        <c:axId val="97037312"/>
        <c:axId val="0"/>
      </c:bar3DChart>
      <c:catAx>
        <c:axId val="9703577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97037312"/>
        <c:crosses val="autoZero"/>
        <c:auto val="1"/>
        <c:lblAlgn val="ctr"/>
        <c:lblOffset val="100"/>
        <c:noMultiLvlLbl val="0"/>
      </c:catAx>
      <c:valAx>
        <c:axId val="970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97035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'[1]piramPobl-2014'!$F$416:$F$432</c:f>
              <c:numCache>
                <c:formatCode>General</c:formatCode>
                <c:ptCount val="17"/>
                <c:pt idx="0">
                  <c:v>713.52240000000006</c:v>
                </c:pt>
                <c:pt idx="1">
                  <c:v>672.20260000000007</c:v>
                </c:pt>
                <c:pt idx="2">
                  <c:v>611.7346</c:v>
                </c:pt>
                <c:pt idx="3">
                  <c:v>681.77670000000001</c:v>
                </c:pt>
                <c:pt idx="4">
                  <c:v>751.81880000000001</c:v>
                </c:pt>
                <c:pt idx="5">
                  <c:v>658.09339999999997</c:v>
                </c:pt>
                <c:pt idx="6">
                  <c:v>527.07939999999996</c:v>
                </c:pt>
                <c:pt idx="7">
                  <c:v>446.4554</c:v>
                </c:pt>
                <c:pt idx="8">
                  <c:v>401.1044</c:v>
                </c:pt>
                <c:pt idx="9">
                  <c:v>328.5428</c:v>
                </c:pt>
                <c:pt idx="10">
                  <c:v>287.7269</c:v>
                </c:pt>
                <c:pt idx="11">
                  <c:v>252.4539</c:v>
                </c:pt>
                <c:pt idx="12">
                  <c:v>201.05610000000001</c:v>
                </c:pt>
                <c:pt idx="13">
                  <c:v>220.20430000000002</c:v>
                </c:pt>
                <c:pt idx="14">
                  <c:v>169.8143</c:v>
                </c:pt>
                <c:pt idx="15">
                  <c:v>103.8034</c:v>
                </c:pt>
                <c:pt idx="16">
                  <c:v>123.9594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97058816"/>
        <c:axId val="97060352"/>
        <c:axId val="0"/>
      </c:bar3DChart>
      <c:catAx>
        <c:axId val="97058816"/>
        <c:scaling>
          <c:orientation val="minMax"/>
        </c:scaling>
        <c:delete val="1"/>
        <c:axPos val="l"/>
        <c:majorTickMark val="out"/>
        <c:minorTickMark val="none"/>
        <c:tickLblPos val="none"/>
        <c:crossAx val="97060352"/>
        <c:crosses val="autoZero"/>
        <c:auto val="1"/>
        <c:lblAlgn val="ctr"/>
        <c:lblOffset val="100"/>
        <c:noMultiLvlLbl val="0"/>
      </c:catAx>
      <c:valAx>
        <c:axId val="9706035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058816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'[1]piramPobl-2014'!$E$416:$E$432</c:f>
              <c:numCache>
                <c:formatCode>General</c:formatCode>
                <c:ptCount val="17"/>
                <c:pt idx="0">
                  <c:v>-702.47759999999994</c:v>
                </c:pt>
                <c:pt idx="1">
                  <c:v>-661.79739999999993</c:v>
                </c:pt>
                <c:pt idx="2">
                  <c:v>-602.2654</c:v>
                </c:pt>
                <c:pt idx="3">
                  <c:v>-671.22329999999999</c:v>
                </c:pt>
                <c:pt idx="4">
                  <c:v>-740.18119999999999</c:v>
                </c:pt>
                <c:pt idx="5">
                  <c:v>-647.90660000000003</c:v>
                </c:pt>
                <c:pt idx="6">
                  <c:v>-518.92060000000004</c:v>
                </c:pt>
                <c:pt idx="7">
                  <c:v>-439.5446</c:v>
                </c:pt>
                <c:pt idx="8">
                  <c:v>-394.8956</c:v>
                </c:pt>
                <c:pt idx="9">
                  <c:v>-323.4572</c:v>
                </c:pt>
                <c:pt idx="10">
                  <c:v>-283.2731</c:v>
                </c:pt>
                <c:pt idx="11">
                  <c:v>-248.5461</c:v>
                </c:pt>
                <c:pt idx="12">
                  <c:v>-197.94389999999999</c:v>
                </c:pt>
                <c:pt idx="13">
                  <c:v>-216.79569999999998</c:v>
                </c:pt>
                <c:pt idx="14">
                  <c:v>-167.1857</c:v>
                </c:pt>
                <c:pt idx="15">
                  <c:v>-102.1966</c:v>
                </c:pt>
                <c:pt idx="16">
                  <c:v>-122.0406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093888"/>
        <c:axId val="97099776"/>
        <c:axId val="0"/>
      </c:bar3DChart>
      <c:catAx>
        <c:axId val="9709388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97099776"/>
        <c:crosses val="autoZero"/>
        <c:auto val="1"/>
        <c:lblAlgn val="ctr"/>
        <c:lblOffset val="100"/>
        <c:noMultiLvlLbl val="0"/>
      </c:catAx>
      <c:valAx>
        <c:axId val="970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9709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[1]PLANTILLA!$E$50:$E$66</c:f>
              <c:numCache>
                <c:formatCode>General</c:formatCode>
                <c:ptCount val="17"/>
                <c:pt idx="0">
                  <c:v>-1396.5215000000001</c:v>
                </c:pt>
                <c:pt idx="1">
                  <c:v>-1611.3327999999999</c:v>
                </c:pt>
                <c:pt idx="2">
                  <c:v>-1571.1487</c:v>
                </c:pt>
                <c:pt idx="3">
                  <c:v>-1494.2531999999999</c:v>
                </c:pt>
                <c:pt idx="4">
                  <c:v>-1363.2828</c:v>
                </c:pt>
                <c:pt idx="5">
                  <c:v>-1144.9988000000001</c:v>
                </c:pt>
                <c:pt idx="6">
                  <c:v>-1007.5790999999999</c:v>
                </c:pt>
                <c:pt idx="7">
                  <c:v>-924.23429999999996</c:v>
                </c:pt>
                <c:pt idx="8">
                  <c:v>-785.82240000000002</c:v>
                </c:pt>
                <c:pt idx="9">
                  <c:v>-676.18430000000001</c:v>
                </c:pt>
                <c:pt idx="10">
                  <c:v>-566.05009999999993</c:v>
                </c:pt>
                <c:pt idx="11">
                  <c:v>-514.45569999999998</c:v>
                </c:pt>
                <c:pt idx="12">
                  <c:v>-429.62259999999998</c:v>
                </c:pt>
                <c:pt idx="13">
                  <c:v>-357.68809999999996</c:v>
                </c:pt>
                <c:pt idx="14">
                  <c:v>-252.0188</c:v>
                </c:pt>
                <c:pt idx="15">
                  <c:v>-188.518</c:v>
                </c:pt>
                <c:pt idx="16">
                  <c:v>-206.87369999999999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549888"/>
        <c:axId val="74576256"/>
        <c:axId val="0"/>
      </c:bar3DChart>
      <c:catAx>
        <c:axId val="7454988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576256"/>
        <c:crosses val="autoZero"/>
        <c:auto val="1"/>
        <c:lblAlgn val="ctr"/>
        <c:lblOffset val="100"/>
        <c:noMultiLvlLbl val="0"/>
      </c:catAx>
      <c:valAx>
        <c:axId val="74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7454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'[1]piramPobl-2014'!$F$124:$F$140</c:f>
              <c:numCache>
                <c:formatCode>General</c:formatCode>
                <c:ptCount val="17"/>
                <c:pt idx="0">
                  <c:v>1547.9808</c:v>
                </c:pt>
                <c:pt idx="1">
                  <c:v>1844.7779</c:v>
                </c:pt>
                <c:pt idx="2">
                  <c:v>1793.3801000000001</c:v>
                </c:pt>
                <c:pt idx="3">
                  <c:v>1743.9979000000001</c:v>
                </c:pt>
                <c:pt idx="4">
                  <c:v>1580.7343000000001</c:v>
                </c:pt>
                <c:pt idx="5">
                  <c:v>1419.9902</c:v>
                </c:pt>
                <c:pt idx="6">
                  <c:v>1195.2508</c:v>
                </c:pt>
                <c:pt idx="7">
                  <c:v>1118.1541</c:v>
                </c:pt>
                <c:pt idx="8">
                  <c:v>1010.8234</c:v>
                </c:pt>
                <c:pt idx="9">
                  <c:v>829.4194</c:v>
                </c:pt>
                <c:pt idx="10">
                  <c:v>696.89369999999997</c:v>
                </c:pt>
                <c:pt idx="11">
                  <c:v>634.91399999999999</c:v>
                </c:pt>
                <c:pt idx="12">
                  <c:v>527.07939999999996</c:v>
                </c:pt>
                <c:pt idx="13">
                  <c:v>446.95929999999998</c:v>
                </c:pt>
                <c:pt idx="14">
                  <c:v>309.89850000000001</c:v>
                </c:pt>
                <c:pt idx="15">
                  <c:v>236.833</c:v>
                </c:pt>
                <c:pt idx="16">
                  <c:v>269.08260000000001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67822720"/>
        <c:axId val="67824256"/>
        <c:axId val="0"/>
      </c:bar3DChart>
      <c:catAx>
        <c:axId val="67822720"/>
        <c:scaling>
          <c:orientation val="minMax"/>
        </c:scaling>
        <c:delete val="1"/>
        <c:axPos val="l"/>
        <c:majorTickMark val="out"/>
        <c:minorTickMark val="none"/>
        <c:tickLblPos val="none"/>
        <c:crossAx val="67824256"/>
        <c:crosses val="autoZero"/>
        <c:auto val="1"/>
        <c:lblAlgn val="ctr"/>
        <c:lblOffset val="100"/>
        <c:noMultiLvlLbl val="0"/>
      </c:catAx>
      <c:valAx>
        <c:axId val="678242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822720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'[1]piramPobl-2014'!$E$124:$E$140</c:f>
              <c:numCache>
                <c:formatCode>General</c:formatCode>
                <c:ptCount val="17"/>
                <c:pt idx="0">
                  <c:v>-1524.0192</c:v>
                </c:pt>
                <c:pt idx="1">
                  <c:v>-1816.2221</c:v>
                </c:pt>
                <c:pt idx="2">
                  <c:v>-1765.6198999999999</c:v>
                </c:pt>
                <c:pt idx="3">
                  <c:v>-1717.0020999999999</c:v>
                </c:pt>
                <c:pt idx="4">
                  <c:v>-1556.2656999999999</c:v>
                </c:pt>
                <c:pt idx="5">
                  <c:v>-1398.0098</c:v>
                </c:pt>
                <c:pt idx="6">
                  <c:v>-1176.7492</c:v>
                </c:pt>
                <c:pt idx="7">
                  <c:v>-1100.8459</c:v>
                </c:pt>
                <c:pt idx="8">
                  <c:v>-995.17660000000001</c:v>
                </c:pt>
                <c:pt idx="9">
                  <c:v>-816.5806</c:v>
                </c:pt>
                <c:pt idx="10">
                  <c:v>-686.10630000000003</c:v>
                </c:pt>
                <c:pt idx="11">
                  <c:v>-625.08600000000001</c:v>
                </c:pt>
                <c:pt idx="12">
                  <c:v>-518.92060000000004</c:v>
                </c:pt>
                <c:pt idx="13">
                  <c:v>-440.04070000000002</c:v>
                </c:pt>
                <c:pt idx="14">
                  <c:v>-305.10149999999999</c:v>
                </c:pt>
                <c:pt idx="15">
                  <c:v>-233.167</c:v>
                </c:pt>
                <c:pt idx="16">
                  <c:v>-264.91739999999999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337024"/>
        <c:axId val="68338816"/>
        <c:axId val="0"/>
      </c:bar3DChart>
      <c:catAx>
        <c:axId val="6833702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68338816"/>
        <c:crosses val="autoZero"/>
        <c:auto val="1"/>
        <c:lblAlgn val="ctr"/>
        <c:lblOffset val="100"/>
        <c:noMultiLvlLbl val="0"/>
      </c:catAx>
      <c:valAx>
        <c:axId val="683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68337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'[1]piramPobl-2014'!$F$197:$F$213</c:f>
              <c:numCache>
                <c:formatCode>General</c:formatCode>
                <c:ptCount val="17"/>
                <c:pt idx="0">
                  <c:v>462.58019999999999</c:v>
                </c:pt>
                <c:pt idx="1">
                  <c:v>551.26660000000004</c:v>
                </c:pt>
                <c:pt idx="2">
                  <c:v>536.65350000000001</c:v>
                </c:pt>
                <c:pt idx="3">
                  <c:v>521.0326</c:v>
                </c:pt>
                <c:pt idx="4">
                  <c:v>471.1465</c:v>
                </c:pt>
                <c:pt idx="5">
                  <c:v>423.27600000000001</c:v>
                </c:pt>
                <c:pt idx="6">
                  <c:v>356.76120000000003</c:v>
                </c:pt>
                <c:pt idx="7">
                  <c:v>334.58960000000002</c:v>
                </c:pt>
                <c:pt idx="8">
                  <c:v>301.83609999999999</c:v>
                </c:pt>
                <c:pt idx="9">
                  <c:v>247.9188</c:v>
                </c:pt>
                <c:pt idx="10">
                  <c:v>207.60679999999999</c:v>
                </c:pt>
                <c:pt idx="11">
                  <c:v>188.45860000000002</c:v>
                </c:pt>
                <c:pt idx="12">
                  <c:v>157.21680000000001</c:v>
                </c:pt>
                <c:pt idx="13">
                  <c:v>132.5257</c:v>
                </c:pt>
                <c:pt idx="14">
                  <c:v>92.213700000000003</c:v>
                </c:pt>
                <c:pt idx="15">
                  <c:v>70.546000000000006</c:v>
                </c:pt>
                <c:pt idx="16">
                  <c:v>80.120100000000008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74844032"/>
        <c:axId val="74845568"/>
        <c:axId val="0"/>
      </c:bar3DChart>
      <c:catAx>
        <c:axId val="74844032"/>
        <c:scaling>
          <c:orientation val="minMax"/>
        </c:scaling>
        <c:delete val="1"/>
        <c:axPos val="l"/>
        <c:majorTickMark val="out"/>
        <c:minorTickMark val="none"/>
        <c:tickLblPos val="none"/>
        <c:crossAx val="74845568"/>
        <c:crosses val="autoZero"/>
        <c:auto val="1"/>
        <c:lblAlgn val="ctr"/>
        <c:lblOffset val="100"/>
        <c:noMultiLvlLbl val="0"/>
      </c:catAx>
      <c:valAx>
        <c:axId val="7484556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84403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'[1]piramPobl-2014'!$E$197:$E$213</c:f>
              <c:numCache>
                <c:formatCode>General</c:formatCode>
                <c:ptCount val="17"/>
                <c:pt idx="0">
                  <c:v>-455.41980000000001</c:v>
                </c:pt>
                <c:pt idx="1">
                  <c:v>-542.73339999999996</c:v>
                </c:pt>
                <c:pt idx="2">
                  <c:v>-528.34649999999999</c:v>
                </c:pt>
                <c:pt idx="3">
                  <c:v>-512.9674</c:v>
                </c:pt>
                <c:pt idx="4">
                  <c:v>-463.8535</c:v>
                </c:pt>
                <c:pt idx="5">
                  <c:v>-416.72399999999999</c:v>
                </c:pt>
                <c:pt idx="6">
                  <c:v>-351.23879999999997</c:v>
                </c:pt>
                <c:pt idx="7">
                  <c:v>-329.41039999999998</c:v>
                </c:pt>
                <c:pt idx="8">
                  <c:v>-297.16390000000001</c:v>
                </c:pt>
                <c:pt idx="9">
                  <c:v>-244.0812</c:v>
                </c:pt>
                <c:pt idx="10">
                  <c:v>-204.39320000000001</c:v>
                </c:pt>
                <c:pt idx="11">
                  <c:v>-185.54139999999998</c:v>
                </c:pt>
                <c:pt idx="12">
                  <c:v>-154.78319999999999</c:v>
                </c:pt>
                <c:pt idx="13">
                  <c:v>-130.4743</c:v>
                </c:pt>
                <c:pt idx="14">
                  <c:v>-90.786299999999997</c:v>
                </c:pt>
                <c:pt idx="15">
                  <c:v>-69.453999999999994</c:v>
                </c:pt>
                <c:pt idx="16">
                  <c:v>-78.879899999999992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860416"/>
        <c:axId val="74861952"/>
        <c:axId val="0"/>
      </c:bar3DChart>
      <c:catAx>
        <c:axId val="748604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861952"/>
        <c:crosses val="autoZero"/>
        <c:auto val="1"/>
        <c:lblAlgn val="ctr"/>
        <c:lblOffset val="100"/>
        <c:noMultiLvlLbl val="0"/>
      </c:catAx>
      <c:valAx>
        <c:axId val="74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7486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'[1]piramPobl-2014'!$F$270:$F$286</c:f>
              <c:numCache>
                <c:formatCode>General</c:formatCode>
                <c:ptCount val="17"/>
                <c:pt idx="0">
                  <c:v>607.19950000000006</c:v>
                </c:pt>
                <c:pt idx="1">
                  <c:v>723.09649999999999</c:v>
                </c:pt>
                <c:pt idx="2">
                  <c:v>705.96389999999997</c:v>
                </c:pt>
                <c:pt idx="3">
                  <c:v>684.80010000000004</c:v>
                </c:pt>
                <c:pt idx="4">
                  <c:v>619.29309999999998</c:v>
                </c:pt>
                <c:pt idx="5">
                  <c:v>555.80169999999998</c:v>
                </c:pt>
                <c:pt idx="6">
                  <c:v>468.62700000000001</c:v>
                </c:pt>
                <c:pt idx="7">
                  <c:v>438.39300000000003</c:v>
                </c:pt>
                <c:pt idx="8">
                  <c:v>396.06540000000001</c:v>
                </c:pt>
                <c:pt idx="9">
                  <c:v>326.02330000000001</c:v>
                </c:pt>
                <c:pt idx="10">
                  <c:v>274.1216</c:v>
                </c:pt>
                <c:pt idx="11">
                  <c:v>248.42270000000002</c:v>
                </c:pt>
                <c:pt idx="12">
                  <c:v>206.59900000000002</c:v>
                </c:pt>
                <c:pt idx="13">
                  <c:v>174.3494</c:v>
                </c:pt>
                <c:pt idx="14">
                  <c:v>121.94380000000001</c:v>
                </c:pt>
                <c:pt idx="15">
                  <c:v>92.213700000000003</c:v>
                </c:pt>
                <c:pt idx="16">
                  <c:v>105.3151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74891648"/>
        <c:axId val="74893184"/>
        <c:axId val="0"/>
      </c:bar3DChart>
      <c:catAx>
        <c:axId val="74891648"/>
        <c:scaling>
          <c:orientation val="minMax"/>
        </c:scaling>
        <c:delete val="1"/>
        <c:axPos val="l"/>
        <c:majorTickMark val="out"/>
        <c:minorTickMark val="none"/>
        <c:tickLblPos val="none"/>
        <c:crossAx val="74893184"/>
        <c:crosses val="autoZero"/>
        <c:auto val="1"/>
        <c:lblAlgn val="ctr"/>
        <c:lblOffset val="100"/>
        <c:noMultiLvlLbl val="0"/>
      </c:catAx>
      <c:valAx>
        <c:axId val="748931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89164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'[1]piramPobl-2014'!$E$270:$E$286</c:f>
              <c:numCache>
                <c:formatCode>General</c:formatCode>
                <c:ptCount val="17"/>
                <c:pt idx="0">
                  <c:v>-597.80049999999994</c:v>
                </c:pt>
                <c:pt idx="1">
                  <c:v>-711.90350000000001</c:v>
                </c:pt>
                <c:pt idx="2">
                  <c:v>-695.03610000000003</c:v>
                </c:pt>
                <c:pt idx="3">
                  <c:v>-674.19989999999996</c:v>
                </c:pt>
                <c:pt idx="4">
                  <c:v>-609.70690000000002</c:v>
                </c:pt>
                <c:pt idx="5">
                  <c:v>-547.19830000000002</c:v>
                </c:pt>
                <c:pt idx="6">
                  <c:v>-461.37299999999999</c:v>
                </c:pt>
                <c:pt idx="7">
                  <c:v>-431.60699999999997</c:v>
                </c:pt>
                <c:pt idx="8">
                  <c:v>-389.93459999999999</c:v>
                </c:pt>
                <c:pt idx="9">
                  <c:v>-320.97669999999999</c:v>
                </c:pt>
                <c:pt idx="10">
                  <c:v>-269.8784</c:v>
                </c:pt>
                <c:pt idx="11">
                  <c:v>-244.57729999999998</c:v>
                </c:pt>
                <c:pt idx="12">
                  <c:v>-203.40099999999998</c:v>
                </c:pt>
                <c:pt idx="13">
                  <c:v>-171.6506</c:v>
                </c:pt>
                <c:pt idx="14">
                  <c:v>-120.05619999999999</c:v>
                </c:pt>
                <c:pt idx="15">
                  <c:v>-90.786299999999997</c:v>
                </c:pt>
                <c:pt idx="16">
                  <c:v>-103.6849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925184"/>
        <c:axId val="74926720"/>
        <c:axId val="0"/>
      </c:bar3DChart>
      <c:catAx>
        <c:axId val="7492518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926720"/>
        <c:crosses val="autoZero"/>
        <c:auto val="1"/>
        <c:lblAlgn val="ctr"/>
        <c:lblOffset val="100"/>
        <c:noMultiLvlLbl val="0"/>
      </c:catAx>
      <c:valAx>
        <c:axId val="749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7492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val>
            <c:numRef>
              <c:f>'[1]piramPobl-2014'!$F$343:$F$359</c:f>
              <c:numCache>
                <c:formatCode>General</c:formatCode>
                <c:ptCount val="17"/>
                <c:pt idx="0">
                  <c:v>524.55989999999997</c:v>
                </c:pt>
                <c:pt idx="1">
                  <c:v>595.10590000000002</c:v>
                </c:pt>
                <c:pt idx="2">
                  <c:v>631.38670000000002</c:v>
                </c:pt>
                <c:pt idx="3">
                  <c:v>574.44600000000003</c:v>
                </c:pt>
                <c:pt idx="4">
                  <c:v>468.62700000000001</c:v>
                </c:pt>
                <c:pt idx="5">
                  <c:v>440.40860000000004</c:v>
                </c:pt>
                <c:pt idx="6">
                  <c:v>390.52250000000004</c:v>
                </c:pt>
                <c:pt idx="7">
                  <c:v>366.33530000000002</c:v>
                </c:pt>
                <c:pt idx="8">
                  <c:v>334.08570000000003</c:v>
                </c:pt>
                <c:pt idx="9">
                  <c:v>319.97649999999999</c:v>
                </c:pt>
                <c:pt idx="10">
                  <c:v>319.4726</c:v>
                </c:pt>
                <c:pt idx="11">
                  <c:v>344.16370000000001</c:v>
                </c:pt>
                <c:pt idx="12">
                  <c:v>347.69100000000003</c:v>
                </c:pt>
                <c:pt idx="13">
                  <c:v>320.98430000000002</c:v>
                </c:pt>
                <c:pt idx="14">
                  <c:v>236.32910000000001</c:v>
                </c:pt>
                <c:pt idx="15">
                  <c:v>165.2792</c:v>
                </c:pt>
                <c:pt idx="16">
                  <c:v>216.17310000000001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97000448"/>
        <c:axId val="97006336"/>
        <c:axId val="0"/>
      </c:bar3DChart>
      <c:catAx>
        <c:axId val="97000448"/>
        <c:scaling>
          <c:orientation val="minMax"/>
        </c:scaling>
        <c:delete val="1"/>
        <c:axPos val="l"/>
        <c:majorTickMark val="out"/>
        <c:minorTickMark val="none"/>
        <c:tickLblPos val="none"/>
        <c:crossAx val="97006336"/>
        <c:crosses val="autoZero"/>
        <c:auto val="1"/>
        <c:lblAlgn val="ctr"/>
        <c:lblOffset val="100"/>
        <c:noMultiLvlLbl val="0"/>
      </c:catAx>
      <c:valAx>
        <c:axId val="9700633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00044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2.wm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27</xdr:row>
      <xdr:rowOff>104775</xdr:rowOff>
    </xdr:from>
    <xdr:to>
      <xdr:col>15</xdr:col>
      <xdr:colOff>742950</xdr:colOff>
      <xdr:row>47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209550</xdr:colOff>
      <xdr:row>28</xdr:row>
      <xdr:rowOff>133350</xdr:rowOff>
    </xdr:from>
    <xdr:to>
      <xdr:col>15</xdr:col>
      <xdr:colOff>228600</xdr:colOff>
      <xdr:row>37</xdr:row>
      <xdr:rowOff>9525</xdr:rowOff>
    </xdr:to>
    <xdr:pic>
      <xdr:nvPicPr>
        <xdr:cNvPr id="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5705475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114301</xdr:rowOff>
    </xdr:from>
    <xdr:to>
      <xdr:col>3</xdr:col>
      <xdr:colOff>9525</xdr:colOff>
      <xdr:row>47</xdr:row>
      <xdr:rowOff>152400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28</xdr:row>
          <xdr:rowOff>85725</xdr:rowOff>
        </xdr:from>
        <xdr:to>
          <xdr:col>0</xdr:col>
          <xdr:colOff>409575</xdr:colOff>
          <xdr:row>37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9525</xdr:colOff>
      <xdr:row>101</xdr:row>
      <xdr:rowOff>104775</xdr:rowOff>
    </xdr:from>
    <xdr:to>
      <xdr:col>15</xdr:col>
      <xdr:colOff>742950</xdr:colOff>
      <xdr:row>122</xdr:row>
      <xdr:rowOff>123825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209550</xdr:colOff>
      <xdr:row>102</xdr:row>
      <xdr:rowOff>133350</xdr:rowOff>
    </xdr:from>
    <xdr:to>
      <xdr:col>15</xdr:col>
      <xdr:colOff>228600</xdr:colOff>
      <xdr:row>111</xdr:row>
      <xdr:rowOff>9525</xdr:rowOff>
    </xdr:to>
    <xdr:pic>
      <xdr:nvPicPr>
        <xdr:cNvPr id="7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15849600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114301</xdr:rowOff>
    </xdr:from>
    <xdr:to>
      <xdr:col>3</xdr:col>
      <xdr:colOff>9525</xdr:colOff>
      <xdr:row>122</xdr:row>
      <xdr:rowOff>142876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102</xdr:row>
          <xdr:rowOff>85725</xdr:rowOff>
        </xdr:from>
        <xdr:to>
          <xdr:col>0</xdr:col>
          <xdr:colOff>409575</xdr:colOff>
          <xdr:row>111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9525</xdr:colOff>
      <xdr:row>174</xdr:row>
      <xdr:rowOff>104775</xdr:rowOff>
    </xdr:from>
    <xdr:to>
      <xdr:col>15</xdr:col>
      <xdr:colOff>742950</xdr:colOff>
      <xdr:row>195</xdr:row>
      <xdr:rowOff>123825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209550</xdr:colOff>
      <xdr:row>175</xdr:row>
      <xdr:rowOff>133350</xdr:rowOff>
    </xdr:from>
    <xdr:to>
      <xdr:col>15</xdr:col>
      <xdr:colOff>228600</xdr:colOff>
      <xdr:row>184</xdr:row>
      <xdr:rowOff>9525</xdr:rowOff>
    </xdr:to>
    <xdr:pic>
      <xdr:nvPicPr>
        <xdr:cNvPr id="11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25831800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114301</xdr:rowOff>
    </xdr:from>
    <xdr:to>
      <xdr:col>3</xdr:col>
      <xdr:colOff>9525</xdr:colOff>
      <xdr:row>195</xdr:row>
      <xdr:rowOff>142876</xdr:rowOff>
    </xdr:to>
    <xdr:graphicFrame macro="">
      <xdr:nvGraphicFramePr>
        <xdr:cNvPr id="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175</xdr:row>
          <xdr:rowOff>85725</xdr:rowOff>
        </xdr:from>
        <xdr:to>
          <xdr:col>0</xdr:col>
          <xdr:colOff>409575</xdr:colOff>
          <xdr:row>184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9525</xdr:colOff>
      <xdr:row>247</xdr:row>
      <xdr:rowOff>104775</xdr:rowOff>
    </xdr:from>
    <xdr:to>
      <xdr:col>15</xdr:col>
      <xdr:colOff>742950</xdr:colOff>
      <xdr:row>268</xdr:row>
      <xdr:rowOff>123825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209550</xdr:colOff>
      <xdr:row>248</xdr:row>
      <xdr:rowOff>133350</xdr:rowOff>
    </xdr:from>
    <xdr:to>
      <xdr:col>15</xdr:col>
      <xdr:colOff>228600</xdr:colOff>
      <xdr:row>257</xdr:row>
      <xdr:rowOff>9525</xdr:rowOff>
    </xdr:to>
    <xdr:pic>
      <xdr:nvPicPr>
        <xdr:cNvPr id="15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35814000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114301</xdr:rowOff>
    </xdr:from>
    <xdr:to>
      <xdr:col>3</xdr:col>
      <xdr:colOff>9525</xdr:colOff>
      <xdr:row>268</xdr:row>
      <xdr:rowOff>142876</xdr:rowOff>
    </xdr:to>
    <xdr:graphicFrame macro="">
      <xdr:nvGraphicFramePr>
        <xdr:cNvPr id="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248</xdr:row>
          <xdr:rowOff>85725</xdr:rowOff>
        </xdr:from>
        <xdr:to>
          <xdr:col>0</xdr:col>
          <xdr:colOff>409575</xdr:colOff>
          <xdr:row>257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9525</xdr:colOff>
      <xdr:row>320</xdr:row>
      <xdr:rowOff>104775</xdr:rowOff>
    </xdr:from>
    <xdr:to>
      <xdr:col>15</xdr:col>
      <xdr:colOff>742950</xdr:colOff>
      <xdr:row>341</xdr:row>
      <xdr:rowOff>123825</xdr:rowOff>
    </xdr:to>
    <xdr:graphicFrame macro="">
      <xdr:nvGraphicFramePr>
        <xdr:cNvPr id="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209550</xdr:colOff>
      <xdr:row>321</xdr:row>
      <xdr:rowOff>133350</xdr:rowOff>
    </xdr:from>
    <xdr:to>
      <xdr:col>15</xdr:col>
      <xdr:colOff>228600</xdr:colOff>
      <xdr:row>330</xdr:row>
      <xdr:rowOff>9525</xdr:rowOff>
    </xdr:to>
    <xdr:pic>
      <xdr:nvPicPr>
        <xdr:cNvPr id="19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45796200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114301</xdr:rowOff>
    </xdr:from>
    <xdr:to>
      <xdr:col>3</xdr:col>
      <xdr:colOff>9525</xdr:colOff>
      <xdr:row>341</xdr:row>
      <xdr:rowOff>142876</xdr:rowOff>
    </xdr:to>
    <xdr:graphicFrame macro="">
      <xdr:nvGraphicFramePr>
        <xdr:cNvPr id="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321</xdr:row>
          <xdr:rowOff>85725</xdr:rowOff>
        </xdr:from>
        <xdr:to>
          <xdr:col>0</xdr:col>
          <xdr:colOff>409575</xdr:colOff>
          <xdr:row>330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9525</xdr:colOff>
      <xdr:row>393</xdr:row>
      <xdr:rowOff>104775</xdr:rowOff>
    </xdr:from>
    <xdr:to>
      <xdr:col>15</xdr:col>
      <xdr:colOff>742950</xdr:colOff>
      <xdr:row>414</xdr:row>
      <xdr:rowOff>123825</xdr:rowOff>
    </xdr:to>
    <xdr:graphicFrame macro="">
      <xdr:nvGraphicFramePr>
        <xdr:cNvPr id="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209550</xdr:colOff>
      <xdr:row>394</xdr:row>
      <xdr:rowOff>133350</xdr:rowOff>
    </xdr:from>
    <xdr:to>
      <xdr:col>15</xdr:col>
      <xdr:colOff>228600</xdr:colOff>
      <xdr:row>403</xdr:row>
      <xdr:rowOff>9525</xdr:rowOff>
    </xdr:to>
    <xdr:pic>
      <xdr:nvPicPr>
        <xdr:cNvPr id="2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55778400"/>
          <a:ext cx="657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114301</xdr:rowOff>
    </xdr:from>
    <xdr:to>
      <xdr:col>3</xdr:col>
      <xdr:colOff>9525</xdr:colOff>
      <xdr:row>414</xdr:row>
      <xdr:rowOff>142876</xdr:rowOff>
    </xdr:to>
    <xdr:graphicFrame macro="">
      <xdr:nvGraphicFramePr>
        <xdr:cNvPr id="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394</xdr:row>
          <xdr:rowOff>85725</xdr:rowOff>
        </xdr:from>
        <xdr:to>
          <xdr:col>0</xdr:col>
          <xdr:colOff>409575</xdr:colOff>
          <xdr:row>403</xdr:row>
          <xdr:rowOff>38100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ramidesPoblacionales/PiramidePobl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pobl.2014"/>
      <sheetName val="piramPobl-2014"/>
    </sheetNames>
    <sheetDataSet>
      <sheetData sheetId="0">
        <row r="50">
          <cell r="E50">
            <v>-1396.5215000000001</v>
          </cell>
          <cell r="F50">
            <v>1418.4784999999999</v>
          </cell>
        </row>
        <row r="51">
          <cell r="E51">
            <v>-1611.3327999999999</v>
          </cell>
          <cell r="F51">
            <v>1636.6672000000001</v>
          </cell>
        </row>
        <row r="52">
          <cell r="E52">
            <v>-1571.1487</v>
          </cell>
          <cell r="F52">
            <v>1595.8513</v>
          </cell>
        </row>
        <row r="53">
          <cell r="E53">
            <v>-1494.2531999999999</v>
          </cell>
          <cell r="F53">
            <v>1517.7468000000001</v>
          </cell>
        </row>
        <row r="54">
          <cell r="E54">
            <v>-1363.2828</v>
          </cell>
          <cell r="F54">
            <v>1384.7172</v>
          </cell>
        </row>
        <row r="55">
          <cell r="E55">
            <v>-1144.9988000000001</v>
          </cell>
          <cell r="F55">
            <v>1163.0011999999999</v>
          </cell>
        </row>
        <row r="56">
          <cell r="E56">
            <v>-1007.5790999999999</v>
          </cell>
          <cell r="F56">
            <v>1023.4209000000001</v>
          </cell>
        </row>
        <row r="57">
          <cell r="E57">
            <v>-924.23429999999996</v>
          </cell>
          <cell r="F57">
            <v>938.76570000000004</v>
          </cell>
        </row>
        <row r="58">
          <cell r="E58">
            <v>-785.82240000000002</v>
          </cell>
          <cell r="F58">
            <v>798.17759999999998</v>
          </cell>
        </row>
        <row r="59">
          <cell r="E59">
            <v>-676.18430000000001</v>
          </cell>
          <cell r="F59">
            <v>686.81569999999999</v>
          </cell>
        </row>
        <row r="60">
          <cell r="E60">
            <v>-566.05009999999993</v>
          </cell>
          <cell r="F60">
            <v>574.94990000000007</v>
          </cell>
        </row>
        <row r="61">
          <cell r="E61">
            <v>-514.45569999999998</v>
          </cell>
          <cell r="F61">
            <v>522.54430000000002</v>
          </cell>
        </row>
        <row r="62">
          <cell r="E62">
            <v>-429.62259999999998</v>
          </cell>
          <cell r="F62">
            <v>436.37740000000002</v>
          </cell>
        </row>
        <row r="63">
          <cell r="E63">
            <v>-357.68809999999996</v>
          </cell>
          <cell r="F63">
            <v>363.31190000000004</v>
          </cell>
        </row>
        <row r="64">
          <cell r="E64">
            <v>-252.0188</v>
          </cell>
          <cell r="F64">
            <v>255.9812</v>
          </cell>
        </row>
        <row r="65">
          <cell r="E65">
            <v>-188.518</v>
          </cell>
          <cell r="F65">
            <v>191.482</v>
          </cell>
        </row>
        <row r="66">
          <cell r="E66">
            <v>-206.87369999999999</v>
          </cell>
          <cell r="F66">
            <v>210.12630000000001</v>
          </cell>
        </row>
      </sheetData>
      <sheetData sheetId="1"/>
      <sheetData sheetId="2">
        <row r="124">
          <cell r="E124">
            <v>-1524.0192</v>
          </cell>
          <cell r="F124">
            <v>1547.9808</v>
          </cell>
        </row>
        <row r="125">
          <cell r="E125">
            <v>-1816.2221</v>
          </cell>
          <cell r="F125">
            <v>1844.7779</v>
          </cell>
        </row>
        <row r="126">
          <cell r="E126">
            <v>-1765.6198999999999</v>
          </cell>
          <cell r="F126">
            <v>1793.3801000000001</v>
          </cell>
        </row>
        <row r="127">
          <cell r="E127">
            <v>-1717.0020999999999</v>
          </cell>
          <cell r="F127">
            <v>1743.9979000000001</v>
          </cell>
        </row>
        <row r="128">
          <cell r="E128">
            <v>-1556.2656999999999</v>
          </cell>
          <cell r="F128">
            <v>1580.7343000000001</v>
          </cell>
        </row>
        <row r="129">
          <cell r="E129">
            <v>-1398.0098</v>
          </cell>
          <cell r="F129">
            <v>1419.9902</v>
          </cell>
        </row>
        <row r="130">
          <cell r="E130">
            <v>-1176.7492</v>
          </cell>
          <cell r="F130">
            <v>1195.2508</v>
          </cell>
        </row>
        <row r="131">
          <cell r="E131">
            <v>-1100.8459</v>
          </cell>
          <cell r="F131">
            <v>1118.1541</v>
          </cell>
        </row>
        <row r="132">
          <cell r="E132">
            <v>-995.17660000000001</v>
          </cell>
          <cell r="F132">
            <v>1010.8234</v>
          </cell>
        </row>
        <row r="133">
          <cell r="E133">
            <v>-816.5806</v>
          </cell>
          <cell r="F133">
            <v>829.4194</v>
          </cell>
        </row>
        <row r="134">
          <cell r="E134">
            <v>-686.10630000000003</v>
          </cell>
          <cell r="F134">
            <v>696.89369999999997</v>
          </cell>
        </row>
        <row r="135">
          <cell r="E135">
            <v>-625.08600000000001</v>
          </cell>
          <cell r="F135">
            <v>634.91399999999999</v>
          </cell>
        </row>
        <row r="136">
          <cell r="E136">
            <v>-518.92060000000004</v>
          </cell>
          <cell r="F136">
            <v>527.07939999999996</v>
          </cell>
        </row>
        <row r="137">
          <cell r="E137">
            <v>-440.04070000000002</v>
          </cell>
          <cell r="F137">
            <v>446.95929999999998</v>
          </cell>
        </row>
        <row r="138">
          <cell r="E138">
            <v>-305.10149999999999</v>
          </cell>
          <cell r="F138">
            <v>309.89850000000001</v>
          </cell>
        </row>
        <row r="139">
          <cell r="E139">
            <v>-233.167</v>
          </cell>
          <cell r="F139">
            <v>236.833</v>
          </cell>
        </row>
        <row r="140">
          <cell r="E140">
            <v>-264.91739999999999</v>
          </cell>
          <cell r="F140">
            <v>269.08260000000001</v>
          </cell>
        </row>
        <row r="197">
          <cell r="E197">
            <v>-455.41980000000001</v>
          </cell>
          <cell r="F197">
            <v>462.58019999999999</v>
          </cell>
        </row>
        <row r="198">
          <cell r="E198">
            <v>-542.73339999999996</v>
          </cell>
          <cell r="F198">
            <v>551.26660000000004</v>
          </cell>
        </row>
        <row r="199">
          <cell r="E199">
            <v>-528.34649999999999</v>
          </cell>
          <cell r="F199">
            <v>536.65350000000001</v>
          </cell>
        </row>
        <row r="200">
          <cell r="E200">
            <v>-512.9674</v>
          </cell>
          <cell r="F200">
            <v>521.0326</v>
          </cell>
        </row>
        <row r="201">
          <cell r="E201">
            <v>-463.8535</v>
          </cell>
          <cell r="F201">
            <v>471.1465</v>
          </cell>
        </row>
        <row r="202">
          <cell r="E202">
            <v>-416.72399999999999</v>
          </cell>
          <cell r="F202">
            <v>423.27600000000001</v>
          </cell>
        </row>
        <row r="203">
          <cell r="E203">
            <v>-351.23879999999997</v>
          </cell>
          <cell r="F203">
            <v>356.76120000000003</v>
          </cell>
        </row>
        <row r="204">
          <cell r="E204">
            <v>-329.41039999999998</v>
          </cell>
          <cell r="F204">
            <v>334.58960000000002</v>
          </cell>
        </row>
        <row r="205">
          <cell r="E205">
            <v>-297.16390000000001</v>
          </cell>
          <cell r="F205">
            <v>301.83609999999999</v>
          </cell>
        </row>
        <row r="206">
          <cell r="E206">
            <v>-244.0812</v>
          </cell>
          <cell r="F206">
            <v>247.9188</v>
          </cell>
        </row>
        <row r="207">
          <cell r="E207">
            <v>-204.39320000000001</v>
          </cell>
          <cell r="F207">
            <v>207.60679999999999</v>
          </cell>
        </row>
        <row r="208">
          <cell r="E208">
            <v>-185.54139999999998</v>
          </cell>
          <cell r="F208">
            <v>188.45860000000002</v>
          </cell>
        </row>
        <row r="209">
          <cell r="E209">
            <v>-154.78319999999999</v>
          </cell>
          <cell r="F209">
            <v>157.21680000000001</v>
          </cell>
        </row>
        <row r="210">
          <cell r="E210">
            <v>-130.4743</v>
          </cell>
          <cell r="F210">
            <v>132.5257</v>
          </cell>
        </row>
        <row r="211">
          <cell r="E211">
            <v>-90.786299999999997</v>
          </cell>
          <cell r="F211">
            <v>92.213700000000003</v>
          </cell>
        </row>
        <row r="212">
          <cell r="E212">
            <v>-69.453999999999994</v>
          </cell>
          <cell r="F212">
            <v>70.546000000000006</v>
          </cell>
        </row>
        <row r="213">
          <cell r="E213">
            <v>-78.879899999999992</v>
          </cell>
          <cell r="F213">
            <v>80.120100000000008</v>
          </cell>
        </row>
        <row r="270">
          <cell r="E270">
            <v>-597.80049999999994</v>
          </cell>
          <cell r="F270">
            <v>607.19950000000006</v>
          </cell>
        </row>
        <row r="271">
          <cell r="E271">
            <v>-711.90350000000001</v>
          </cell>
          <cell r="F271">
            <v>723.09649999999999</v>
          </cell>
        </row>
        <row r="272">
          <cell r="E272">
            <v>-695.03610000000003</v>
          </cell>
          <cell r="F272">
            <v>705.96389999999997</v>
          </cell>
        </row>
        <row r="273">
          <cell r="E273">
            <v>-674.19989999999996</v>
          </cell>
          <cell r="F273">
            <v>684.80010000000004</v>
          </cell>
        </row>
        <row r="274">
          <cell r="E274">
            <v>-609.70690000000002</v>
          </cell>
          <cell r="F274">
            <v>619.29309999999998</v>
          </cell>
        </row>
        <row r="275">
          <cell r="E275">
            <v>-547.19830000000002</v>
          </cell>
          <cell r="F275">
            <v>555.80169999999998</v>
          </cell>
        </row>
        <row r="276">
          <cell r="E276">
            <v>-461.37299999999999</v>
          </cell>
          <cell r="F276">
            <v>468.62700000000001</v>
          </cell>
        </row>
        <row r="277">
          <cell r="E277">
            <v>-431.60699999999997</v>
          </cell>
          <cell r="F277">
            <v>438.39300000000003</v>
          </cell>
        </row>
        <row r="278">
          <cell r="E278">
            <v>-389.93459999999999</v>
          </cell>
          <cell r="F278">
            <v>396.06540000000001</v>
          </cell>
        </row>
        <row r="279">
          <cell r="E279">
            <v>-320.97669999999999</v>
          </cell>
          <cell r="F279">
            <v>326.02330000000001</v>
          </cell>
        </row>
        <row r="280">
          <cell r="E280">
            <v>-269.8784</v>
          </cell>
          <cell r="F280">
            <v>274.1216</v>
          </cell>
        </row>
        <row r="281">
          <cell r="E281">
            <v>-244.57729999999998</v>
          </cell>
          <cell r="F281">
            <v>248.42270000000002</v>
          </cell>
        </row>
        <row r="282">
          <cell r="E282">
            <v>-203.40099999999998</v>
          </cell>
          <cell r="F282">
            <v>206.59900000000002</v>
          </cell>
        </row>
        <row r="283">
          <cell r="E283">
            <v>-171.6506</v>
          </cell>
          <cell r="F283">
            <v>174.3494</v>
          </cell>
        </row>
        <row r="284">
          <cell r="E284">
            <v>-120.05619999999999</v>
          </cell>
          <cell r="F284">
            <v>121.94380000000001</v>
          </cell>
        </row>
        <row r="285">
          <cell r="E285">
            <v>-90.786299999999997</v>
          </cell>
          <cell r="F285">
            <v>92.213700000000003</v>
          </cell>
        </row>
        <row r="286">
          <cell r="E286">
            <v>-103.6849</v>
          </cell>
          <cell r="F286">
            <v>105.3151</v>
          </cell>
        </row>
        <row r="343">
          <cell r="E343">
            <v>-516.44010000000003</v>
          </cell>
          <cell r="F343">
            <v>524.55989999999997</v>
          </cell>
        </row>
        <row r="344">
          <cell r="E344">
            <v>-585.89409999999998</v>
          </cell>
          <cell r="F344">
            <v>595.10590000000002</v>
          </cell>
        </row>
        <row r="345">
          <cell r="E345">
            <v>-621.61329999999998</v>
          </cell>
          <cell r="F345">
            <v>631.38670000000002</v>
          </cell>
        </row>
        <row r="346">
          <cell r="E346">
            <v>-565.55399999999997</v>
          </cell>
          <cell r="F346">
            <v>574.44600000000003</v>
          </cell>
        </row>
        <row r="347">
          <cell r="E347">
            <v>-461.37299999999999</v>
          </cell>
          <cell r="F347">
            <v>468.62700000000001</v>
          </cell>
        </row>
        <row r="348">
          <cell r="E348">
            <v>-433.59139999999996</v>
          </cell>
          <cell r="F348">
            <v>440.40860000000004</v>
          </cell>
        </row>
        <row r="349">
          <cell r="E349">
            <v>-384.47749999999996</v>
          </cell>
          <cell r="F349">
            <v>390.52250000000004</v>
          </cell>
        </row>
        <row r="350">
          <cell r="E350">
            <v>-360.66469999999998</v>
          </cell>
          <cell r="F350">
            <v>366.33530000000002</v>
          </cell>
        </row>
        <row r="351">
          <cell r="E351">
            <v>-328.91429999999997</v>
          </cell>
          <cell r="F351">
            <v>334.08570000000003</v>
          </cell>
        </row>
        <row r="352">
          <cell r="E352">
            <v>-315.02350000000001</v>
          </cell>
          <cell r="F352">
            <v>319.97649999999999</v>
          </cell>
        </row>
        <row r="353">
          <cell r="E353">
            <v>-314.5274</v>
          </cell>
          <cell r="F353">
            <v>319.4726</v>
          </cell>
        </row>
        <row r="354">
          <cell r="E354">
            <v>-338.83629999999999</v>
          </cell>
          <cell r="F354">
            <v>344.16370000000001</v>
          </cell>
        </row>
        <row r="355">
          <cell r="E355">
            <v>-342.30899999999997</v>
          </cell>
          <cell r="F355">
            <v>347.69100000000003</v>
          </cell>
        </row>
        <row r="356">
          <cell r="E356">
            <v>-316.01569999999998</v>
          </cell>
          <cell r="F356">
            <v>320.98430000000002</v>
          </cell>
        </row>
        <row r="357">
          <cell r="E357">
            <v>-232.67089999999999</v>
          </cell>
          <cell r="F357">
            <v>236.32910000000001</v>
          </cell>
        </row>
        <row r="358">
          <cell r="E358">
            <v>-162.7208</v>
          </cell>
          <cell r="F358">
            <v>165.2792</v>
          </cell>
        </row>
        <row r="359">
          <cell r="E359">
            <v>-212.82689999999999</v>
          </cell>
          <cell r="F359">
            <v>216.17310000000001</v>
          </cell>
        </row>
        <row r="416">
          <cell r="E416">
            <v>-702.47759999999994</v>
          </cell>
          <cell r="F416">
            <v>713.52240000000006</v>
          </cell>
        </row>
        <row r="417">
          <cell r="E417">
            <v>-661.79739999999993</v>
          </cell>
          <cell r="F417">
            <v>672.20260000000007</v>
          </cell>
        </row>
        <row r="418">
          <cell r="E418">
            <v>-602.2654</v>
          </cell>
          <cell r="F418">
            <v>611.7346</v>
          </cell>
        </row>
        <row r="419">
          <cell r="E419">
            <v>-671.22329999999999</v>
          </cell>
          <cell r="F419">
            <v>681.77670000000001</v>
          </cell>
        </row>
        <row r="420">
          <cell r="E420">
            <v>-740.18119999999999</v>
          </cell>
          <cell r="F420">
            <v>751.81880000000001</v>
          </cell>
        </row>
        <row r="421">
          <cell r="E421">
            <v>-647.90660000000003</v>
          </cell>
          <cell r="F421">
            <v>658.09339999999997</v>
          </cell>
        </row>
        <row r="422">
          <cell r="E422">
            <v>-518.92060000000004</v>
          </cell>
          <cell r="F422">
            <v>527.07939999999996</v>
          </cell>
        </row>
        <row r="423">
          <cell r="E423">
            <v>-439.5446</v>
          </cell>
          <cell r="F423">
            <v>446.4554</v>
          </cell>
        </row>
        <row r="424">
          <cell r="E424">
            <v>-394.8956</v>
          </cell>
          <cell r="F424">
            <v>401.1044</v>
          </cell>
        </row>
        <row r="425">
          <cell r="E425">
            <v>-323.4572</v>
          </cell>
          <cell r="F425">
            <v>328.5428</v>
          </cell>
        </row>
        <row r="426">
          <cell r="E426">
            <v>-283.2731</v>
          </cell>
          <cell r="F426">
            <v>287.7269</v>
          </cell>
        </row>
        <row r="427">
          <cell r="E427">
            <v>-248.5461</v>
          </cell>
          <cell r="F427">
            <v>252.4539</v>
          </cell>
        </row>
        <row r="428">
          <cell r="E428">
            <v>-197.94389999999999</v>
          </cell>
          <cell r="F428">
            <v>201.05610000000001</v>
          </cell>
        </row>
        <row r="429">
          <cell r="E429">
            <v>-216.79569999999998</v>
          </cell>
          <cell r="F429">
            <v>220.20430000000002</v>
          </cell>
        </row>
        <row r="430">
          <cell r="E430">
            <v>-167.1857</v>
          </cell>
          <cell r="F430">
            <v>169.8143</v>
          </cell>
        </row>
        <row r="431">
          <cell r="E431">
            <v>-102.1966</v>
          </cell>
          <cell r="F431">
            <v>103.8034</v>
          </cell>
        </row>
        <row r="432">
          <cell r="E432">
            <v>-122.0406</v>
          </cell>
          <cell r="F432">
            <v>123.9594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4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png"/><Relationship Id="rId9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60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10.5703125" style="1" customWidth="1"/>
    <col min="2" max="2" width="16.28515625" style="1" customWidth="1"/>
    <col min="3" max="3" width="7.140625" style="43" customWidth="1"/>
    <col min="4" max="24" width="7.140625" style="1" customWidth="1"/>
    <col min="25" max="38" width="8.5703125" style="1" customWidth="1"/>
    <col min="39" max="39" width="9.28515625" style="1" customWidth="1"/>
    <col min="40" max="40" width="9.85546875" style="1" customWidth="1"/>
    <col min="41" max="44" width="8.5703125" style="1" customWidth="1"/>
    <col min="45" max="16384" width="11.42578125" style="1"/>
  </cols>
  <sheetData>
    <row r="1" spans="1:48" ht="15.75" x14ac:dyDescent="0.25">
      <c r="A1" s="113" t="s">
        <v>40</v>
      </c>
      <c r="B1" s="113"/>
      <c r="C1" s="39"/>
      <c r="D1" s="89" t="s">
        <v>40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3"/>
      <c r="AA1" s="4"/>
      <c r="AB1" s="4" t="s">
        <v>40</v>
      </c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8.75" x14ac:dyDescent="0.3">
      <c r="A2" s="114" t="s">
        <v>144</v>
      </c>
      <c r="B2" s="114"/>
      <c r="C2" s="39"/>
      <c r="D2" s="90" t="s">
        <v>144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5"/>
      <c r="AA2" s="6"/>
      <c r="AB2" s="6" t="s">
        <v>144</v>
      </c>
      <c r="AC2" s="6"/>
      <c r="AD2" s="6"/>
      <c r="AE2" s="6"/>
      <c r="AF2" s="3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s="8" customFormat="1" ht="15.75" customHeight="1" thickBot="1" x14ac:dyDescent="0.2">
      <c r="A3" s="37"/>
      <c r="B3" s="37"/>
      <c r="C3" s="91" t="s">
        <v>41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38" t="s">
        <v>146</v>
      </c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7"/>
      <c r="AS3" s="37"/>
      <c r="AT3" s="37"/>
      <c r="AU3" s="7"/>
      <c r="AV3" s="7"/>
    </row>
    <row r="4" spans="1:48" s="31" customFormat="1" ht="16.5" customHeight="1" x14ac:dyDescent="0.25">
      <c r="A4" s="109" t="s">
        <v>42</v>
      </c>
      <c r="B4" s="111" t="s">
        <v>43</v>
      </c>
      <c r="C4" s="115" t="s">
        <v>145</v>
      </c>
      <c r="D4" s="87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  <c r="U4" s="87" t="s">
        <v>17</v>
      </c>
      <c r="V4" s="87" t="s">
        <v>18</v>
      </c>
      <c r="W4" s="87" t="s">
        <v>19</v>
      </c>
      <c r="X4" s="87" t="s">
        <v>20</v>
      </c>
      <c r="Y4" s="87" t="s">
        <v>21</v>
      </c>
      <c r="Z4" s="87" t="s">
        <v>22</v>
      </c>
      <c r="AA4" s="92" t="s">
        <v>23</v>
      </c>
      <c r="AB4" s="87" t="s">
        <v>24</v>
      </c>
      <c r="AC4" s="87" t="s">
        <v>25</v>
      </c>
      <c r="AD4" s="87" t="s">
        <v>26</v>
      </c>
      <c r="AE4" s="87" t="s">
        <v>27</v>
      </c>
      <c r="AF4" s="87" t="s">
        <v>28</v>
      </c>
      <c r="AG4" s="87" t="s">
        <v>29</v>
      </c>
      <c r="AH4" s="87" t="s">
        <v>30</v>
      </c>
      <c r="AI4" s="87" t="s">
        <v>31</v>
      </c>
      <c r="AJ4" s="87" t="s">
        <v>32</v>
      </c>
      <c r="AK4" s="88" t="s">
        <v>33</v>
      </c>
      <c r="AL4" s="88" t="s">
        <v>34</v>
      </c>
      <c r="AM4" s="94" t="s">
        <v>35</v>
      </c>
      <c r="AN4" s="96" t="s">
        <v>36</v>
      </c>
      <c r="AO4" s="97"/>
      <c r="AP4" s="97"/>
      <c r="AQ4" s="98"/>
    </row>
    <row r="5" spans="1:48" s="31" customFormat="1" ht="16.5" customHeight="1" x14ac:dyDescent="0.25">
      <c r="A5" s="110"/>
      <c r="B5" s="112"/>
      <c r="C5" s="116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93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95"/>
      <c r="AN5" s="33" t="s">
        <v>37</v>
      </c>
      <c r="AO5" s="33" t="s">
        <v>38</v>
      </c>
      <c r="AP5" s="33" t="s">
        <v>39</v>
      </c>
      <c r="AQ5" s="34" t="s">
        <v>44</v>
      </c>
    </row>
    <row r="6" spans="1:48" s="12" customFormat="1" ht="14.25" x14ac:dyDescent="0.2">
      <c r="A6" s="103" t="s">
        <v>45</v>
      </c>
      <c r="B6" s="104"/>
      <c r="C6" s="40">
        <f t="shared" ref="C6:AQ6" si="0">SUM(C7,C34,C43)</f>
        <v>85891</v>
      </c>
      <c r="D6" s="10">
        <f t="shared" si="0"/>
        <v>1316</v>
      </c>
      <c r="E6" s="10">
        <f t="shared" si="0"/>
        <v>1426</v>
      </c>
      <c r="F6" s="10">
        <f t="shared" si="0"/>
        <v>1514</v>
      </c>
      <c r="G6" s="10">
        <f t="shared" si="0"/>
        <v>1583</v>
      </c>
      <c r="H6" s="10">
        <f t="shared" si="0"/>
        <v>1635</v>
      </c>
      <c r="I6" s="10">
        <f t="shared" si="0"/>
        <v>1673</v>
      </c>
      <c r="J6" s="10">
        <f t="shared" si="0"/>
        <v>1696</v>
      </c>
      <c r="K6" s="10">
        <f t="shared" si="0"/>
        <v>1709</v>
      </c>
      <c r="L6" s="10">
        <f t="shared" si="0"/>
        <v>1712</v>
      </c>
      <c r="M6" s="10">
        <f t="shared" si="0"/>
        <v>1709</v>
      </c>
      <c r="N6" s="10">
        <f t="shared" si="0"/>
        <v>1695</v>
      </c>
      <c r="O6" s="10">
        <f t="shared" si="0"/>
        <v>1675</v>
      </c>
      <c r="P6" s="10">
        <f t="shared" si="0"/>
        <v>1661</v>
      </c>
      <c r="Q6" s="10">
        <f t="shared" si="0"/>
        <v>1660</v>
      </c>
      <c r="R6" s="10">
        <f t="shared" si="0"/>
        <v>1667</v>
      </c>
      <c r="S6" s="10">
        <f t="shared" si="0"/>
        <v>1669</v>
      </c>
      <c r="T6" s="10">
        <f t="shared" si="0"/>
        <v>1671</v>
      </c>
      <c r="U6" s="10">
        <f t="shared" si="0"/>
        <v>1664</v>
      </c>
      <c r="V6" s="10">
        <f t="shared" si="0"/>
        <v>1645</v>
      </c>
      <c r="W6" s="10">
        <f t="shared" si="0"/>
        <v>1623</v>
      </c>
      <c r="X6" s="10">
        <f t="shared" si="0"/>
        <v>7720</v>
      </c>
      <c r="Y6" s="10">
        <f t="shared" si="0"/>
        <v>7088</v>
      </c>
      <c r="Z6" s="10">
        <f t="shared" si="0"/>
        <v>6023</v>
      </c>
      <c r="AA6" s="10">
        <f t="shared" si="0"/>
        <v>5477</v>
      </c>
      <c r="AB6" s="10">
        <f t="shared" si="0"/>
        <v>5076</v>
      </c>
      <c r="AC6" s="10">
        <f t="shared" si="0"/>
        <v>4293</v>
      </c>
      <c r="AD6" s="10">
        <f t="shared" si="0"/>
        <v>3668</v>
      </c>
      <c r="AE6" s="10">
        <f t="shared" si="0"/>
        <v>3420</v>
      </c>
      <c r="AF6" s="10">
        <f t="shared" si="0"/>
        <v>2937</v>
      </c>
      <c r="AG6" s="10">
        <f t="shared" si="0"/>
        <v>2648</v>
      </c>
      <c r="AH6" s="10">
        <f t="shared" si="0"/>
        <v>1902</v>
      </c>
      <c r="AI6" s="10">
        <f t="shared" si="0"/>
        <v>1367</v>
      </c>
      <c r="AJ6" s="10">
        <f t="shared" si="0"/>
        <v>1669</v>
      </c>
      <c r="AK6" s="10">
        <f t="shared" si="0"/>
        <v>1350</v>
      </c>
      <c r="AL6" s="10">
        <f t="shared" si="0"/>
        <v>101</v>
      </c>
      <c r="AM6" s="10">
        <f t="shared" si="0"/>
        <v>21146</v>
      </c>
      <c r="AN6" s="10">
        <f t="shared" si="0"/>
        <v>4061</v>
      </c>
      <c r="AO6" s="10">
        <f t="shared" si="0"/>
        <v>3909</v>
      </c>
      <c r="AP6" s="10">
        <f t="shared" si="0"/>
        <v>17235</v>
      </c>
      <c r="AQ6" s="11">
        <f t="shared" si="0"/>
        <v>1713</v>
      </c>
    </row>
    <row r="7" spans="1:48" s="12" customFormat="1" ht="14.25" x14ac:dyDescent="0.2">
      <c r="A7" s="105" t="s">
        <v>46</v>
      </c>
      <c r="B7" s="106"/>
      <c r="C7" s="41">
        <f t="shared" ref="C7:AQ7" si="1">SUM(C8,C9,C16,C23)</f>
        <v>58457</v>
      </c>
      <c r="D7" s="13">
        <f t="shared" si="1"/>
        <v>851</v>
      </c>
      <c r="E7" s="13">
        <f t="shared" si="1"/>
        <v>952</v>
      </c>
      <c r="F7" s="13">
        <f t="shared" si="1"/>
        <v>1034</v>
      </c>
      <c r="G7" s="13">
        <f t="shared" si="1"/>
        <v>1099</v>
      </c>
      <c r="H7" s="13">
        <f t="shared" si="1"/>
        <v>1147</v>
      </c>
      <c r="I7" s="13">
        <f t="shared" si="1"/>
        <v>1184</v>
      </c>
      <c r="J7" s="13">
        <f t="shared" si="1"/>
        <v>1207</v>
      </c>
      <c r="K7" s="13">
        <f t="shared" si="1"/>
        <v>1220</v>
      </c>
      <c r="L7" s="13">
        <f t="shared" si="1"/>
        <v>1225</v>
      </c>
      <c r="M7" s="13">
        <f t="shared" si="1"/>
        <v>1223</v>
      </c>
      <c r="N7" s="13">
        <f t="shared" si="1"/>
        <v>1212</v>
      </c>
      <c r="O7" s="13">
        <f t="shared" si="1"/>
        <v>1194</v>
      </c>
      <c r="P7" s="13">
        <f t="shared" si="1"/>
        <v>1181</v>
      </c>
      <c r="Q7" s="13">
        <f t="shared" si="1"/>
        <v>1179</v>
      </c>
      <c r="R7" s="13">
        <f t="shared" si="1"/>
        <v>1182</v>
      </c>
      <c r="S7" s="13">
        <f t="shared" si="1"/>
        <v>1182</v>
      </c>
      <c r="T7" s="13">
        <f t="shared" si="1"/>
        <v>1180</v>
      </c>
      <c r="U7" s="13">
        <f t="shared" si="1"/>
        <v>1171</v>
      </c>
      <c r="V7" s="13">
        <f t="shared" si="1"/>
        <v>1153</v>
      </c>
      <c r="W7" s="13">
        <f t="shared" si="1"/>
        <v>1130</v>
      </c>
      <c r="X7" s="13">
        <f t="shared" si="1"/>
        <v>5310</v>
      </c>
      <c r="Y7" s="13">
        <f t="shared" si="1"/>
        <v>4871</v>
      </c>
      <c r="Z7" s="13">
        <f t="shared" si="1"/>
        <v>4151</v>
      </c>
      <c r="AA7" s="13">
        <f t="shared" si="1"/>
        <v>3840</v>
      </c>
      <c r="AB7" s="13">
        <f t="shared" si="1"/>
        <v>3558</v>
      </c>
      <c r="AC7" s="13">
        <f t="shared" si="1"/>
        <v>2946</v>
      </c>
      <c r="AD7" s="13">
        <f t="shared" si="1"/>
        <v>2430</v>
      </c>
      <c r="AE7" s="13">
        <f t="shared" si="1"/>
        <v>2207</v>
      </c>
      <c r="AF7" s="13">
        <f t="shared" si="1"/>
        <v>1828</v>
      </c>
      <c r="AG7" s="13">
        <f t="shared" si="1"/>
        <v>1549</v>
      </c>
      <c r="AH7" s="13">
        <f t="shared" si="1"/>
        <v>1078</v>
      </c>
      <c r="AI7" s="13">
        <f t="shared" si="1"/>
        <v>822</v>
      </c>
      <c r="AJ7" s="13">
        <f t="shared" si="1"/>
        <v>961</v>
      </c>
      <c r="AK7" s="13">
        <f t="shared" si="1"/>
        <v>873</v>
      </c>
      <c r="AL7" s="13">
        <f t="shared" si="1"/>
        <v>65</v>
      </c>
      <c r="AM7" s="13">
        <f t="shared" si="1"/>
        <v>14805</v>
      </c>
      <c r="AN7" s="13">
        <f t="shared" si="1"/>
        <v>2888</v>
      </c>
      <c r="AO7" s="13">
        <f t="shared" si="1"/>
        <v>2780</v>
      </c>
      <c r="AP7" s="13">
        <f t="shared" si="1"/>
        <v>12025</v>
      </c>
      <c r="AQ7" s="14">
        <f t="shared" si="1"/>
        <v>1101</v>
      </c>
    </row>
    <row r="8" spans="1:48" s="9" customFormat="1" x14ac:dyDescent="0.25">
      <c r="A8" s="15" t="s">
        <v>47</v>
      </c>
      <c r="B8" s="16" t="s">
        <v>48</v>
      </c>
      <c r="C8" s="17"/>
      <c r="D8" s="30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</row>
    <row r="9" spans="1:48" s="12" customFormat="1" ht="14.25" x14ac:dyDescent="0.2">
      <c r="A9" s="35" t="s">
        <v>49</v>
      </c>
      <c r="B9" s="36"/>
      <c r="C9" s="20">
        <f t="shared" ref="C9:AQ9" si="2">SUM(C10:C15)</f>
        <v>33707</v>
      </c>
      <c r="D9" s="20">
        <f t="shared" si="2"/>
        <v>490</v>
      </c>
      <c r="E9" s="20">
        <f t="shared" si="2"/>
        <v>549</v>
      </c>
      <c r="F9" s="20">
        <f t="shared" si="2"/>
        <v>597</v>
      </c>
      <c r="G9" s="20">
        <f t="shared" si="2"/>
        <v>633</v>
      </c>
      <c r="H9" s="20">
        <f t="shared" si="2"/>
        <v>663</v>
      </c>
      <c r="I9" s="20">
        <f t="shared" si="2"/>
        <v>682</v>
      </c>
      <c r="J9" s="20">
        <f t="shared" si="2"/>
        <v>697</v>
      </c>
      <c r="K9" s="20">
        <f t="shared" si="2"/>
        <v>702</v>
      </c>
      <c r="L9" s="20">
        <f t="shared" si="2"/>
        <v>705</v>
      </c>
      <c r="M9" s="20">
        <f t="shared" si="2"/>
        <v>704</v>
      </c>
      <c r="N9" s="20">
        <f t="shared" si="2"/>
        <v>699</v>
      </c>
      <c r="O9" s="20">
        <f t="shared" si="2"/>
        <v>688</v>
      </c>
      <c r="P9" s="20">
        <f t="shared" si="2"/>
        <v>681</v>
      </c>
      <c r="Q9" s="20">
        <f t="shared" si="2"/>
        <v>679</v>
      </c>
      <c r="R9" s="20">
        <f t="shared" si="2"/>
        <v>680</v>
      </c>
      <c r="S9" s="20">
        <f t="shared" si="2"/>
        <v>680</v>
      </c>
      <c r="T9" s="20">
        <f t="shared" si="2"/>
        <v>680</v>
      </c>
      <c r="U9" s="20">
        <f t="shared" si="2"/>
        <v>675</v>
      </c>
      <c r="V9" s="20">
        <f t="shared" si="2"/>
        <v>665</v>
      </c>
      <c r="W9" s="20">
        <f t="shared" si="2"/>
        <v>652</v>
      </c>
      <c r="X9" s="20">
        <f t="shared" si="2"/>
        <v>3060</v>
      </c>
      <c r="Y9" s="20">
        <f t="shared" si="2"/>
        <v>2810</v>
      </c>
      <c r="Z9" s="20">
        <f t="shared" si="2"/>
        <v>2395</v>
      </c>
      <c r="AA9" s="20">
        <f t="shared" si="2"/>
        <v>2216</v>
      </c>
      <c r="AB9" s="20">
        <f t="shared" si="2"/>
        <v>2050</v>
      </c>
      <c r="AC9" s="20">
        <f t="shared" si="2"/>
        <v>1702</v>
      </c>
      <c r="AD9" s="20">
        <f t="shared" si="2"/>
        <v>1402</v>
      </c>
      <c r="AE9" s="20">
        <f t="shared" si="2"/>
        <v>1272</v>
      </c>
      <c r="AF9" s="20">
        <f t="shared" si="2"/>
        <v>1054</v>
      </c>
      <c r="AG9" s="20">
        <f t="shared" si="2"/>
        <v>893</v>
      </c>
      <c r="AH9" s="20">
        <f t="shared" si="2"/>
        <v>623</v>
      </c>
      <c r="AI9" s="20">
        <f t="shared" si="2"/>
        <v>475</v>
      </c>
      <c r="AJ9" s="20">
        <f t="shared" si="2"/>
        <v>554</v>
      </c>
      <c r="AK9" s="20">
        <f t="shared" si="2"/>
        <v>504</v>
      </c>
      <c r="AL9" s="20">
        <f t="shared" si="2"/>
        <v>39</v>
      </c>
      <c r="AM9" s="20">
        <f t="shared" si="2"/>
        <v>8539</v>
      </c>
      <c r="AN9" s="20">
        <f t="shared" si="2"/>
        <v>1666</v>
      </c>
      <c r="AO9" s="20">
        <f t="shared" si="2"/>
        <v>1603</v>
      </c>
      <c r="AP9" s="20">
        <f t="shared" si="2"/>
        <v>6935</v>
      </c>
      <c r="AQ9" s="21">
        <f t="shared" si="2"/>
        <v>635</v>
      </c>
    </row>
    <row r="10" spans="1:48" s="9" customFormat="1" x14ac:dyDescent="0.25">
      <c r="A10" s="15" t="s">
        <v>143</v>
      </c>
      <c r="B10" s="16" t="s">
        <v>50</v>
      </c>
      <c r="C10" s="17">
        <f t="shared" ref="C10:C15" si="3">SUM(D10:AJ10)</f>
        <v>28993</v>
      </c>
      <c r="D10" s="18">
        <v>421</v>
      </c>
      <c r="E10" s="18">
        <v>472</v>
      </c>
      <c r="F10" s="18">
        <v>514</v>
      </c>
      <c r="G10" s="18">
        <v>544</v>
      </c>
      <c r="H10" s="18">
        <v>571</v>
      </c>
      <c r="I10" s="18">
        <v>587</v>
      </c>
      <c r="J10" s="18">
        <v>599</v>
      </c>
      <c r="K10" s="18">
        <v>603</v>
      </c>
      <c r="L10" s="18">
        <v>606</v>
      </c>
      <c r="M10" s="18">
        <v>605</v>
      </c>
      <c r="N10" s="18">
        <v>601</v>
      </c>
      <c r="O10" s="18">
        <v>592</v>
      </c>
      <c r="P10" s="18">
        <v>586</v>
      </c>
      <c r="Q10" s="18">
        <v>584</v>
      </c>
      <c r="R10" s="18">
        <v>585</v>
      </c>
      <c r="S10" s="18">
        <v>585</v>
      </c>
      <c r="T10" s="18">
        <v>585</v>
      </c>
      <c r="U10" s="18">
        <v>580</v>
      </c>
      <c r="V10" s="18">
        <v>572</v>
      </c>
      <c r="W10" s="18">
        <v>561</v>
      </c>
      <c r="X10" s="18">
        <v>2632</v>
      </c>
      <c r="Y10" s="18">
        <v>2417</v>
      </c>
      <c r="Z10" s="18">
        <v>2061</v>
      </c>
      <c r="AA10" s="18">
        <v>1906</v>
      </c>
      <c r="AB10" s="18">
        <v>1762</v>
      </c>
      <c r="AC10" s="18">
        <v>1464</v>
      </c>
      <c r="AD10" s="18">
        <v>1206</v>
      </c>
      <c r="AE10" s="18">
        <v>1094</v>
      </c>
      <c r="AF10" s="18">
        <v>907</v>
      </c>
      <c r="AG10" s="18">
        <v>769</v>
      </c>
      <c r="AH10" s="18">
        <v>536</v>
      </c>
      <c r="AI10" s="18">
        <v>410</v>
      </c>
      <c r="AJ10" s="18">
        <v>476</v>
      </c>
      <c r="AK10" s="18">
        <v>433</v>
      </c>
      <c r="AL10" s="18">
        <v>34</v>
      </c>
      <c r="AM10" s="18">
        <v>7346</v>
      </c>
      <c r="AN10" s="18">
        <v>1433</v>
      </c>
      <c r="AO10" s="18">
        <v>1380</v>
      </c>
      <c r="AP10" s="18">
        <v>5966</v>
      </c>
      <c r="AQ10" s="18">
        <v>546</v>
      </c>
    </row>
    <row r="11" spans="1:48" s="9" customFormat="1" x14ac:dyDescent="0.25">
      <c r="A11" s="15" t="s">
        <v>51</v>
      </c>
      <c r="B11" s="16" t="s">
        <v>52</v>
      </c>
      <c r="C11" s="17">
        <f t="shared" si="3"/>
        <v>1305</v>
      </c>
      <c r="D11" s="18">
        <v>19</v>
      </c>
      <c r="E11" s="18">
        <v>21</v>
      </c>
      <c r="F11" s="18">
        <v>23</v>
      </c>
      <c r="G11" s="18">
        <v>25</v>
      </c>
      <c r="H11" s="18">
        <v>26</v>
      </c>
      <c r="I11" s="18">
        <v>26</v>
      </c>
      <c r="J11" s="18">
        <v>27</v>
      </c>
      <c r="K11" s="18">
        <v>27</v>
      </c>
      <c r="L11" s="18">
        <v>27</v>
      </c>
      <c r="M11" s="18">
        <v>27</v>
      </c>
      <c r="N11" s="18">
        <v>27</v>
      </c>
      <c r="O11" s="18">
        <v>27</v>
      </c>
      <c r="P11" s="18">
        <v>26</v>
      </c>
      <c r="Q11" s="18">
        <v>26</v>
      </c>
      <c r="R11" s="18">
        <v>26</v>
      </c>
      <c r="S11" s="18">
        <v>26</v>
      </c>
      <c r="T11" s="18">
        <v>26</v>
      </c>
      <c r="U11" s="18">
        <v>26</v>
      </c>
      <c r="V11" s="18">
        <v>26</v>
      </c>
      <c r="W11" s="18">
        <v>25</v>
      </c>
      <c r="X11" s="18">
        <v>119</v>
      </c>
      <c r="Y11" s="18">
        <v>109</v>
      </c>
      <c r="Z11" s="18">
        <v>93</v>
      </c>
      <c r="AA11" s="18">
        <v>86</v>
      </c>
      <c r="AB11" s="18">
        <v>80</v>
      </c>
      <c r="AC11" s="18">
        <v>66</v>
      </c>
      <c r="AD11" s="18">
        <v>54</v>
      </c>
      <c r="AE11" s="18">
        <v>49</v>
      </c>
      <c r="AF11" s="18">
        <v>41</v>
      </c>
      <c r="AG11" s="18">
        <v>35</v>
      </c>
      <c r="AH11" s="18">
        <v>24</v>
      </c>
      <c r="AI11" s="18">
        <v>18</v>
      </c>
      <c r="AJ11" s="18">
        <v>22</v>
      </c>
      <c r="AK11" s="18">
        <v>20</v>
      </c>
      <c r="AL11" s="18">
        <v>1</v>
      </c>
      <c r="AM11" s="18">
        <v>331</v>
      </c>
      <c r="AN11" s="18">
        <v>65</v>
      </c>
      <c r="AO11" s="18">
        <v>62</v>
      </c>
      <c r="AP11" s="18">
        <v>269</v>
      </c>
      <c r="AQ11" s="18">
        <v>25</v>
      </c>
    </row>
    <row r="12" spans="1:48" s="9" customFormat="1" x14ac:dyDescent="0.25">
      <c r="A12" s="15" t="s">
        <v>53</v>
      </c>
      <c r="B12" s="16" t="s">
        <v>54</v>
      </c>
      <c r="C12" s="17">
        <f t="shared" si="3"/>
        <v>1145</v>
      </c>
      <c r="D12" s="18">
        <v>17</v>
      </c>
      <c r="E12" s="18">
        <v>19</v>
      </c>
      <c r="F12" s="18">
        <v>20</v>
      </c>
      <c r="G12" s="18">
        <v>22</v>
      </c>
      <c r="H12" s="18">
        <v>22</v>
      </c>
      <c r="I12" s="18">
        <v>23</v>
      </c>
      <c r="J12" s="18">
        <v>24</v>
      </c>
      <c r="K12" s="18">
        <v>24</v>
      </c>
      <c r="L12" s="18">
        <v>24</v>
      </c>
      <c r="M12" s="18">
        <v>24</v>
      </c>
      <c r="N12" s="18">
        <v>24</v>
      </c>
      <c r="O12" s="18">
        <v>23</v>
      </c>
      <c r="P12" s="18">
        <v>23</v>
      </c>
      <c r="Q12" s="18">
        <v>23</v>
      </c>
      <c r="R12" s="18">
        <v>23</v>
      </c>
      <c r="S12" s="18">
        <v>23</v>
      </c>
      <c r="T12" s="18">
        <v>23</v>
      </c>
      <c r="U12" s="18">
        <v>23</v>
      </c>
      <c r="V12" s="18">
        <v>23</v>
      </c>
      <c r="W12" s="18">
        <v>22</v>
      </c>
      <c r="X12" s="18">
        <v>104</v>
      </c>
      <c r="Y12" s="18">
        <v>95</v>
      </c>
      <c r="Z12" s="18">
        <v>81</v>
      </c>
      <c r="AA12" s="18">
        <v>75</v>
      </c>
      <c r="AB12" s="18">
        <v>70</v>
      </c>
      <c r="AC12" s="18">
        <v>58</v>
      </c>
      <c r="AD12" s="18">
        <v>48</v>
      </c>
      <c r="AE12" s="18">
        <v>43</v>
      </c>
      <c r="AF12" s="18">
        <v>36</v>
      </c>
      <c r="AG12" s="18">
        <v>30</v>
      </c>
      <c r="AH12" s="18">
        <v>21</v>
      </c>
      <c r="AI12" s="18">
        <v>16</v>
      </c>
      <c r="AJ12" s="18">
        <v>19</v>
      </c>
      <c r="AK12" s="18">
        <v>17</v>
      </c>
      <c r="AL12" s="18">
        <v>1</v>
      </c>
      <c r="AM12" s="18">
        <v>290</v>
      </c>
      <c r="AN12" s="18">
        <v>57</v>
      </c>
      <c r="AO12" s="18">
        <v>54</v>
      </c>
      <c r="AP12" s="18">
        <v>235</v>
      </c>
      <c r="AQ12" s="18">
        <v>22</v>
      </c>
    </row>
    <row r="13" spans="1:48" s="9" customFormat="1" x14ac:dyDescent="0.25">
      <c r="A13" s="15" t="s">
        <v>55</v>
      </c>
      <c r="B13" s="16" t="s">
        <v>56</v>
      </c>
      <c r="C13" s="17">
        <f t="shared" si="3"/>
        <v>1032</v>
      </c>
      <c r="D13" s="18">
        <v>15</v>
      </c>
      <c r="E13" s="18">
        <v>17</v>
      </c>
      <c r="F13" s="18">
        <v>18</v>
      </c>
      <c r="G13" s="18">
        <v>19</v>
      </c>
      <c r="H13" s="18">
        <v>20</v>
      </c>
      <c r="I13" s="18">
        <v>21</v>
      </c>
      <c r="J13" s="18">
        <v>21</v>
      </c>
      <c r="K13" s="18">
        <v>22</v>
      </c>
      <c r="L13" s="18">
        <v>22</v>
      </c>
      <c r="M13" s="18">
        <v>22</v>
      </c>
      <c r="N13" s="18">
        <v>21</v>
      </c>
      <c r="O13" s="18">
        <v>21</v>
      </c>
      <c r="P13" s="18">
        <v>21</v>
      </c>
      <c r="Q13" s="18">
        <v>21</v>
      </c>
      <c r="R13" s="18">
        <v>21</v>
      </c>
      <c r="S13" s="18">
        <v>21</v>
      </c>
      <c r="T13" s="18">
        <v>21</v>
      </c>
      <c r="U13" s="18">
        <v>21</v>
      </c>
      <c r="V13" s="18">
        <v>20</v>
      </c>
      <c r="W13" s="18">
        <v>20</v>
      </c>
      <c r="X13" s="18">
        <v>94</v>
      </c>
      <c r="Y13" s="18">
        <v>86</v>
      </c>
      <c r="Z13" s="18">
        <v>73</v>
      </c>
      <c r="AA13" s="18">
        <v>68</v>
      </c>
      <c r="AB13" s="18">
        <v>63</v>
      </c>
      <c r="AC13" s="18">
        <v>52</v>
      </c>
      <c r="AD13" s="18">
        <v>43</v>
      </c>
      <c r="AE13" s="18">
        <v>39</v>
      </c>
      <c r="AF13" s="18">
        <v>32</v>
      </c>
      <c r="AG13" s="18">
        <v>27</v>
      </c>
      <c r="AH13" s="18">
        <v>19</v>
      </c>
      <c r="AI13" s="18">
        <v>14</v>
      </c>
      <c r="AJ13" s="18">
        <v>17</v>
      </c>
      <c r="AK13" s="18">
        <v>15</v>
      </c>
      <c r="AL13" s="18">
        <v>1</v>
      </c>
      <c r="AM13" s="18">
        <v>261</v>
      </c>
      <c r="AN13" s="18">
        <v>51</v>
      </c>
      <c r="AO13" s="18">
        <v>49</v>
      </c>
      <c r="AP13" s="18">
        <v>212</v>
      </c>
      <c r="AQ13" s="18">
        <v>19</v>
      </c>
    </row>
    <row r="14" spans="1:48" s="9" customFormat="1" x14ac:dyDescent="0.25">
      <c r="A14" s="15" t="s">
        <v>57</v>
      </c>
      <c r="B14" s="16" t="s">
        <v>58</v>
      </c>
      <c r="C14" s="17">
        <f t="shared" si="3"/>
        <v>655</v>
      </c>
      <c r="D14" s="18">
        <v>10</v>
      </c>
      <c r="E14" s="18">
        <v>11</v>
      </c>
      <c r="F14" s="18">
        <v>12</v>
      </c>
      <c r="G14" s="18">
        <v>12</v>
      </c>
      <c r="H14" s="18">
        <v>13</v>
      </c>
      <c r="I14" s="18">
        <v>13</v>
      </c>
      <c r="J14" s="18">
        <v>14</v>
      </c>
      <c r="K14" s="18">
        <v>14</v>
      </c>
      <c r="L14" s="18">
        <v>14</v>
      </c>
      <c r="M14" s="18">
        <v>14</v>
      </c>
      <c r="N14" s="18">
        <v>14</v>
      </c>
      <c r="O14" s="18">
        <v>13</v>
      </c>
      <c r="P14" s="18">
        <v>13</v>
      </c>
      <c r="Q14" s="18">
        <v>13</v>
      </c>
      <c r="R14" s="18">
        <v>13</v>
      </c>
      <c r="S14" s="18">
        <v>13</v>
      </c>
      <c r="T14" s="18">
        <v>13</v>
      </c>
      <c r="U14" s="18">
        <v>13</v>
      </c>
      <c r="V14" s="18">
        <v>13</v>
      </c>
      <c r="W14" s="18">
        <v>13</v>
      </c>
      <c r="X14" s="18">
        <v>59</v>
      </c>
      <c r="Y14" s="18">
        <v>55</v>
      </c>
      <c r="Z14" s="18">
        <v>46</v>
      </c>
      <c r="AA14" s="18">
        <v>43</v>
      </c>
      <c r="AB14" s="18">
        <v>40</v>
      </c>
      <c r="AC14" s="18">
        <v>33</v>
      </c>
      <c r="AD14" s="18">
        <v>27</v>
      </c>
      <c r="AE14" s="18">
        <v>25</v>
      </c>
      <c r="AF14" s="18">
        <v>20</v>
      </c>
      <c r="AG14" s="18">
        <v>17</v>
      </c>
      <c r="AH14" s="18">
        <v>12</v>
      </c>
      <c r="AI14" s="18">
        <v>9</v>
      </c>
      <c r="AJ14" s="18">
        <v>11</v>
      </c>
      <c r="AK14" s="18">
        <v>10</v>
      </c>
      <c r="AL14" s="18">
        <v>1</v>
      </c>
      <c r="AM14" s="18">
        <v>166</v>
      </c>
      <c r="AN14" s="18">
        <v>32</v>
      </c>
      <c r="AO14" s="18">
        <v>31</v>
      </c>
      <c r="AP14" s="18">
        <v>135</v>
      </c>
      <c r="AQ14" s="18">
        <v>12</v>
      </c>
    </row>
    <row r="15" spans="1:48" s="9" customFormat="1" x14ac:dyDescent="0.25">
      <c r="A15" s="15" t="s">
        <v>59</v>
      </c>
      <c r="B15" s="16" t="s">
        <v>60</v>
      </c>
      <c r="C15" s="17">
        <f t="shared" si="3"/>
        <v>577</v>
      </c>
      <c r="D15" s="18">
        <v>8</v>
      </c>
      <c r="E15" s="18">
        <v>9</v>
      </c>
      <c r="F15" s="18">
        <v>10</v>
      </c>
      <c r="G15" s="18">
        <v>11</v>
      </c>
      <c r="H15" s="18">
        <v>11</v>
      </c>
      <c r="I15" s="18">
        <v>12</v>
      </c>
      <c r="J15" s="18">
        <v>12</v>
      </c>
      <c r="K15" s="18">
        <v>12</v>
      </c>
      <c r="L15" s="18">
        <v>12</v>
      </c>
      <c r="M15" s="18">
        <v>12</v>
      </c>
      <c r="N15" s="18">
        <v>12</v>
      </c>
      <c r="O15" s="18">
        <v>12</v>
      </c>
      <c r="P15" s="18">
        <v>12</v>
      </c>
      <c r="Q15" s="18">
        <v>12</v>
      </c>
      <c r="R15" s="18">
        <v>12</v>
      </c>
      <c r="S15" s="18">
        <v>12</v>
      </c>
      <c r="T15" s="18">
        <v>12</v>
      </c>
      <c r="U15" s="18">
        <v>12</v>
      </c>
      <c r="V15" s="18">
        <v>11</v>
      </c>
      <c r="W15" s="18">
        <v>11</v>
      </c>
      <c r="X15" s="18">
        <v>52</v>
      </c>
      <c r="Y15" s="18">
        <v>48</v>
      </c>
      <c r="Z15" s="18">
        <v>41</v>
      </c>
      <c r="AA15" s="18">
        <v>38</v>
      </c>
      <c r="AB15" s="18">
        <v>35</v>
      </c>
      <c r="AC15" s="18">
        <v>29</v>
      </c>
      <c r="AD15" s="18">
        <v>24</v>
      </c>
      <c r="AE15" s="18">
        <v>22</v>
      </c>
      <c r="AF15" s="18">
        <v>18</v>
      </c>
      <c r="AG15" s="18">
        <v>15</v>
      </c>
      <c r="AH15" s="18">
        <v>11</v>
      </c>
      <c r="AI15" s="18">
        <v>8</v>
      </c>
      <c r="AJ15" s="18">
        <v>9</v>
      </c>
      <c r="AK15" s="18">
        <v>9</v>
      </c>
      <c r="AL15" s="18">
        <v>1</v>
      </c>
      <c r="AM15" s="18">
        <v>145</v>
      </c>
      <c r="AN15" s="18">
        <v>28</v>
      </c>
      <c r="AO15" s="18">
        <v>27</v>
      </c>
      <c r="AP15" s="18">
        <v>118</v>
      </c>
      <c r="AQ15" s="18">
        <v>11</v>
      </c>
    </row>
    <row r="16" spans="1:48" s="12" customFormat="1" ht="14.25" x14ac:dyDescent="0.2">
      <c r="A16" s="101" t="s">
        <v>61</v>
      </c>
      <c r="B16" s="102"/>
      <c r="C16" s="20">
        <f t="shared" ref="C16:AQ16" si="4">SUM(C17:C22)</f>
        <v>10153</v>
      </c>
      <c r="D16" s="36">
        <f t="shared" si="4"/>
        <v>148</v>
      </c>
      <c r="E16" s="36">
        <f t="shared" si="4"/>
        <v>165</v>
      </c>
      <c r="F16" s="36">
        <f t="shared" si="4"/>
        <v>180</v>
      </c>
      <c r="G16" s="36">
        <f t="shared" si="4"/>
        <v>191</v>
      </c>
      <c r="H16" s="36">
        <f t="shared" si="4"/>
        <v>199</v>
      </c>
      <c r="I16" s="36">
        <f t="shared" si="4"/>
        <v>206</v>
      </c>
      <c r="J16" s="36">
        <f t="shared" si="4"/>
        <v>209</v>
      </c>
      <c r="K16" s="36">
        <f t="shared" si="4"/>
        <v>212</v>
      </c>
      <c r="L16" s="36">
        <f t="shared" si="4"/>
        <v>213</v>
      </c>
      <c r="M16" s="36">
        <f t="shared" si="4"/>
        <v>213</v>
      </c>
      <c r="N16" s="36">
        <f t="shared" si="4"/>
        <v>211</v>
      </c>
      <c r="O16" s="36">
        <f t="shared" si="4"/>
        <v>207</v>
      </c>
      <c r="P16" s="36">
        <f t="shared" si="4"/>
        <v>205</v>
      </c>
      <c r="Q16" s="36">
        <f t="shared" si="4"/>
        <v>205</v>
      </c>
      <c r="R16" s="36">
        <f t="shared" si="4"/>
        <v>206</v>
      </c>
      <c r="S16" s="36">
        <f t="shared" si="4"/>
        <v>206</v>
      </c>
      <c r="T16" s="36">
        <f t="shared" si="4"/>
        <v>205</v>
      </c>
      <c r="U16" s="36">
        <f t="shared" si="4"/>
        <v>204</v>
      </c>
      <c r="V16" s="36">
        <f t="shared" si="4"/>
        <v>201</v>
      </c>
      <c r="W16" s="36">
        <f t="shared" si="4"/>
        <v>196</v>
      </c>
      <c r="X16" s="36">
        <f t="shared" si="4"/>
        <v>923</v>
      </c>
      <c r="Y16" s="36">
        <f t="shared" si="4"/>
        <v>845</v>
      </c>
      <c r="Z16" s="36">
        <f t="shared" si="4"/>
        <v>720</v>
      </c>
      <c r="AA16" s="36">
        <f t="shared" si="4"/>
        <v>666</v>
      </c>
      <c r="AB16" s="36">
        <f t="shared" si="4"/>
        <v>618</v>
      </c>
      <c r="AC16" s="36">
        <f t="shared" si="4"/>
        <v>511</v>
      </c>
      <c r="AD16" s="36">
        <f t="shared" si="4"/>
        <v>421</v>
      </c>
      <c r="AE16" s="36">
        <f t="shared" si="4"/>
        <v>384</v>
      </c>
      <c r="AF16" s="36">
        <f t="shared" si="4"/>
        <v>318</v>
      </c>
      <c r="AG16" s="36">
        <f t="shared" si="4"/>
        <v>269</v>
      </c>
      <c r="AH16" s="36">
        <f t="shared" si="4"/>
        <v>187</v>
      </c>
      <c r="AI16" s="36">
        <f t="shared" si="4"/>
        <v>142</v>
      </c>
      <c r="AJ16" s="36">
        <f t="shared" si="4"/>
        <v>167</v>
      </c>
      <c r="AK16" s="36">
        <f t="shared" si="4"/>
        <v>151</v>
      </c>
      <c r="AL16" s="36">
        <f t="shared" si="4"/>
        <v>10</v>
      </c>
      <c r="AM16" s="36">
        <f t="shared" si="4"/>
        <v>2570</v>
      </c>
      <c r="AN16" s="36">
        <f t="shared" si="4"/>
        <v>502</v>
      </c>
      <c r="AO16" s="36">
        <f t="shared" si="4"/>
        <v>483</v>
      </c>
      <c r="AP16" s="36">
        <f t="shared" si="4"/>
        <v>2088</v>
      </c>
      <c r="AQ16" s="22">
        <f t="shared" si="4"/>
        <v>191</v>
      </c>
    </row>
    <row r="17" spans="1:43" s="9" customFormat="1" x14ac:dyDescent="0.25">
      <c r="A17" s="15" t="s">
        <v>62</v>
      </c>
      <c r="B17" s="16" t="s">
        <v>63</v>
      </c>
      <c r="C17" s="17">
        <f t="shared" ref="C17:C22" si="5">SUM(D17:AJ17)</f>
        <v>2993</v>
      </c>
      <c r="D17" s="18">
        <v>44</v>
      </c>
      <c r="E17" s="18">
        <v>49</v>
      </c>
      <c r="F17" s="18">
        <v>53</v>
      </c>
      <c r="G17" s="18">
        <v>56</v>
      </c>
      <c r="H17" s="18">
        <v>59</v>
      </c>
      <c r="I17" s="18">
        <v>61</v>
      </c>
      <c r="J17" s="18">
        <v>62</v>
      </c>
      <c r="K17" s="18">
        <v>62</v>
      </c>
      <c r="L17" s="18">
        <v>63</v>
      </c>
      <c r="M17" s="18">
        <v>63</v>
      </c>
      <c r="N17" s="18">
        <v>62</v>
      </c>
      <c r="O17" s="18">
        <v>61</v>
      </c>
      <c r="P17" s="18">
        <v>60</v>
      </c>
      <c r="Q17" s="18">
        <v>60</v>
      </c>
      <c r="R17" s="18">
        <v>61</v>
      </c>
      <c r="S17" s="18">
        <v>61</v>
      </c>
      <c r="T17" s="18">
        <v>60</v>
      </c>
      <c r="U17" s="18">
        <v>60</v>
      </c>
      <c r="V17" s="18">
        <v>59</v>
      </c>
      <c r="W17" s="18">
        <v>58</v>
      </c>
      <c r="X17" s="18">
        <v>272</v>
      </c>
      <c r="Y17" s="18">
        <v>249</v>
      </c>
      <c r="Z17" s="18">
        <v>212</v>
      </c>
      <c r="AA17" s="18">
        <v>197</v>
      </c>
      <c r="AB17" s="18">
        <v>182</v>
      </c>
      <c r="AC17" s="18">
        <v>151</v>
      </c>
      <c r="AD17" s="18">
        <v>124</v>
      </c>
      <c r="AE17" s="18">
        <v>113</v>
      </c>
      <c r="AF17" s="18">
        <v>94</v>
      </c>
      <c r="AG17" s="18">
        <v>79</v>
      </c>
      <c r="AH17" s="18">
        <v>55</v>
      </c>
      <c r="AI17" s="18">
        <v>42</v>
      </c>
      <c r="AJ17" s="18">
        <v>49</v>
      </c>
      <c r="AK17" s="18">
        <v>45</v>
      </c>
      <c r="AL17" s="18">
        <v>3</v>
      </c>
      <c r="AM17" s="18">
        <v>758</v>
      </c>
      <c r="AN17" s="18">
        <v>148</v>
      </c>
      <c r="AO17" s="18">
        <v>142</v>
      </c>
      <c r="AP17" s="18">
        <v>616</v>
      </c>
      <c r="AQ17" s="18">
        <v>56</v>
      </c>
    </row>
    <row r="18" spans="1:43" s="9" customFormat="1" x14ac:dyDescent="0.25">
      <c r="A18" s="15" t="s">
        <v>64</v>
      </c>
      <c r="B18" s="16" t="s">
        <v>65</v>
      </c>
      <c r="C18" s="17">
        <f t="shared" si="5"/>
        <v>1131</v>
      </c>
      <c r="D18" s="18">
        <v>16</v>
      </c>
      <c r="E18" s="18">
        <v>18</v>
      </c>
      <c r="F18" s="18">
        <v>20</v>
      </c>
      <c r="G18" s="18">
        <v>21</v>
      </c>
      <c r="H18" s="18">
        <v>22</v>
      </c>
      <c r="I18" s="18">
        <v>23</v>
      </c>
      <c r="J18" s="18">
        <v>23</v>
      </c>
      <c r="K18" s="18">
        <v>24</v>
      </c>
      <c r="L18" s="18">
        <v>24</v>
      </c>
      <c r="M18" s="18">
        <v>24</v>
      </c>
      <c r="N18" s="18">
        <v>23</v>
      </c>
      <c r="O18" s="18">
        <v>23</v>
      </c>
      <c r="P18" s="18">
        <v>23</v>
      </c>
      <c r="Q18" s="18">
        <v>23</v>
      </c>
      <c r="R18" s="18">
        <v>23</v>
      </c>
      <c r="S18" s="18">
        <v>23</v>
      </c>
      <c r="T18" s="18">
        <v>23</v>
      </c>
      <c r="U18" s="18">
        <v>23</v>
      </c>
      <c r="V18" s="18">
        <v>22</v>
      </c>
      <c r="W18" s="18">
        <v>22</v>
      </c>
      <c r="X18" s="18">
        <v>103</v>
      </c>
      <c r="Y18" s="18">
        <v>94</v>
      </c>
      <c r="Z18" s="18">
        <v>80</v>
      </c>
      <c r="AA18" s="18">
        <v>74</v>
      </c>
      <c r="AB18" s="18">
        <v>69</v>
      </c>
      <c r="AC18" s="18">
        <v>57</v>
      </c>
      <c r="AD18" s="18">
        <v>47</v>
      </c>
      <c r="AE18" s="18">
        <v>43</v>
      </c>
      <c r="AF18" s="18">
        <v>35</v>
      </c>
      <c r="AG18" s="18">
        <v>30</v>
      </c>
      <c r="AH18" s="18">
        <v>21</v>
      </c>
      <c r="AI18" s="18">
        <v>16</v>
      </c>
      <c r="AJ18" s="18">
        <v>19</v>
      </c>
      <c r="AK18" s="18">
        <v>17</v>
      </c>
      <c r="AL18" s="18">
        <v>1</v>
      </c>
      <c r="AM18" s="18">
        <v>286</v>
      </c>
      <c r="AN18" s="18">
        <v>56</v>
      </c>
      <c r="AO18" s="18">
        <v>54</v>
      </c>
      <c r="AP18" s="18">
        <v>232</v>
      </c>
      <c r="AQ18" s="18">
        <v>21</v>
      </c>
    </row>
    <row r="19" spans="1:43" s="9" customFormat="1" x14ac:dyDescent="0.25">
      <c r="A19" s="15" t="s">
        <v>66</v>
      </c>
      <c r="B19" s="16" t="s">
        <v>67</v>
      </c>
      <c r="C19" s="17">
        <f t="shared" si="5"/>
        <v>1575</v>
      </c>
      <c r="D19" s="18">
        <v>23</v>
      </c>
      <c r="E19" s="18">
        <v>26</v>
      </c>
      <c r="F19" s="18">
        <v>28</v>
      </c>
      <c r="G19" s="18">
        <v>30</v>
      </c>
      <c r="H19" s="18">
        <v>31</v>
      </c>
      <c r="I19" s="18">
        <v>32</v>
      </c>
      <c r="J19" s="18">
        <v>32</v>
      </c>
      <c r="K19" s="18">
        <v>33</v>
      </c>
      <c r="L19" s="18">
        <v>33</v>
      </c>
      <c r="M19" s="18">
        <v>33</v>
      </c>
      <c r="N19" s="18">
        <v>33</v>
      </c>
      <c r="O19" s="18">
        <v>32</v>
      </c>
      <c r="P19" s="18">
        <v>32</v>
      </c>
      <c r="Q19" s="18">
        <v>32</v>
      </c>
      <c r="R19" s="18">
        <v>32</v>
      </c>
      <c r="S19" s="18">
        <v>32</v>
      </c>
      <c r="T19" s="18">
        <v>32</v>
      </c>
      <c r="U19" s="18">
        <v>32</v>
      </c>
      <c r="V19" s="18">
        <v>31</v>
      </c>
      <c r="W19" s="18">
        <v>30</v>
      </c>
      <c r="X19" s="18">
        <v>143</v>
      </c>
      <c r="Y19" s="18">
        <v>131</v>
      </c>
      <c r="Z19" s="18">
        <v>112</v>
      </c>
      <c r="AA19" s="18">
        <v>103</v>
      </c>
      <c r="AB19" s="18">
        <v>96</v>
      </c>
      <c r="AC19" s="18">
        <v>79</v>
      </c>
      <c r="AD19" s="18">
        <v>65</v>
      </c>
      <c r="AE19" s="18">
        <v>59</v>
      </c>
      <c r="AF19" s="18">
        <v>49</v>
      </c>
      <c r="AG19" s="18">
        <v>42</v>
      </c>
      <c r="AH19" s="18">
        <v>29</v>
      </c>
      <c r="AI19" s="18">
        <v>22</v>
      </c>
      <c r="AJ19" s="18">
        <v>26</v>
      </c>
      <c r="AK19" s="18">
        <v>23</v>
      </c>
      <c r="AL19" s="18">
        <v>2</v>
      </c>
      <c r="AM19" s="18">
        <v>398</v>
      </c>
      <c r="AN19" s="18">
        <v>78</v>
      </c>
      <c r="AO19" s="18">
        <v>75</v>
      </c>
      <c r="AP19" s="18">
        <v>324</v>
      </c>
      <c r="AQ19" s="18">
        <v>30</v>
      </c>
    </row>
    <row r="20" spans="1:43" s="9" customFormat="1" x14ac:dyDescent="0.25">
      <c r="A20" s="15" t="s">
        <v>68</v>
      </c>
      <c r="B20" s="16" t="s">
        <v>69</v>
      </c>
      <c r="C20" s="17">
        <f t="shared" si="5"/>
        <v>2213</v>
      </c>
      <c r="D20" s="18">
        <v>32</v>
      </c>
      <c r="E20" s="18">
        <v>36</v>
      </c>
      <c r="F20" s="18">
        <v>39</v>
      </c>
      <c r="G20" s="18">
        <v>42</v>
      </c>
      <c r="H20" s="18">
        <v>43</v>
      </c>
      <c r="I20" s="18">
        <v>45</v>
      </c>
      <c r="J20" s="18">
        <v>46</v>
      </c>
      <c r="K20" s="18">
        <v>46</v>
      </c>
      <c r="L20" s="18">
        <v>46</v>
      </c>
      <c r="M20" s="18">
        <v>46</v>
      </c>
      <c r="N20" s="18">
        <v>46</v>
      </c>
      <c r="O20" s="18">
        <v>45</v>
      </c>
      <c r="P20" s="18">
        <v>45</v>
      </c>
      <c r="Q20" s="18">
        <v>45</v>
      </c>
      <c r="R20" s="18">
        <v>45</v>
      </c>
      <c r="S20" s="18">
        <v>45</v>
      </c>
      <c r="T20" s="18">
        <v>45</v>
      </c>
      <c r="U20" s="18">
        <v>44</v>
      </c>
      <c r="V20" s="18">
        <v>44</v>
      </c>
      <c r="W20" s="18">
        <v>43</v>
      </c>
      <c r="X20" s="18">
        <v>201</v>
      </c>
      <c r="Y20" s="18">
        <v>184</v>
      </c>
      <c r="Z20" s="18">
        <v>157</v>
      </c>
      <c r="AA20" s="18">
        <v>145</v>
      </c>
      <c r="AB20" s="18">
        <v>135</v>
      </c>
      <c r="AC20" s="18">
        <v>111</v>
      </c>
      <c r="AD20" s="18">
        <v>92</v>
      </c>
      <c r="AE20" s="18">
        <v>84</v>
      </c>
      <c r="AF20" s="18">
        <v>69</v>
      </c>
      <c r="AG20" s="18">
        <v>59</v>
      </c>
      <c r="AH20" s="18">
        <v>41</v>
      </c>
      <c r="AI20" s="18">
        <v>31</v>
      </c>
      <c r="AJ20" s="18">
        <v>36</v>
      </c>
      <c r="AK20" s="18">
        <v>33</v>
      </c>
      <c r="AL20" s="18">
        <v>2</v>
      </c>
      <c r="AM20" s="18">
        <v>560</v>
      </c>
      <c r="AN20" s="18">
        <v>109</v>
      </c>
      <c r="AO20" s="18">
        <v>105</v>
      </c>
      <c r="AP20" s="18">
        <v>455</v>
      </c>
      <c r="AQ20" s="18">
        <v>42</v>
      </c>
    </row>
    <row r="21" spans="1:43" s="9" customFormat="1" x14ac:dyDescent="0.25">
      <c r="A21" s="15" t="s">
        <v>70</v>
      </c>
      <c r="B21" s="16" t="s">
        <v>71</v>
      </c>
      <c r="C21" s="17">
        <f t="shared" si="5"/>
        <v>946</v>
      </c>
      <c r="D21" s="18">
        <v>14</v>
      </c>
      <c r="E21" s="18">
        <v>15</v>
      </c>
      <c r="F21" s="18">
        <v>17</v>
      </c>
      <c r="G21" s="18">
        <v>18</v>
      </c>
      <c r="H21" s="18">
        <v>19</v>
      </c>
      <c r="I21" s="18">
        <v>19</v>
      </c>
      <c r="J21" s="18">
        <v>19</v>
      </c>
      <c r="K21" s="18">
        <v>20</v>
      </c>
      <c r="L21" s="18">
        <v>20</v>
      </c>
      <c r="M21" s="18">
        <v>20</v>
      </c>
      <c r="N21" s="18">
        <v>20</v>
      </c>
      <c r="O21" s="18">
        <v>19</v>
      </c>
      <c r="P21" s="18">
        <v>19</v>
      </c>
      <c r="Q21" s="18">
        <v>19</v>
      </c>
      <c r="R21" s="18">
        <v>19</v>
      </c>
      <c r="S21" s="18">
        <v>19</v>
      </c>
      <c r="T21" s="18">
        <v>19</v>
      </c>
      <c r="U21" s="18">
        <v>19</v>
      </c>
      <c r="V21" s="18">
        <v>19</v>
      </c>
      <c r="W21" s="18">
        <v>18</v>
      </c>
      <c r="X21" s="18">
        <v>86</v>
      </c>
      <c r="Y21" s="18">
        <v>79</v>
      </c>
      <c r="Z21" s="18">
        <v>67</v>
      </c>
      <c r="AA21" s="18">
        <v>62</v>
      </c>
      <c r="AB21" s="18">
        <v>57</v>
      </c>
      <c r="AC21" s="18">
        <v>48</v>
      </c>
      <c r="AD21" s="18">
        <v>39</v>
      </c>
      <c r="AE21" s="18">
        <v>36</v>
      </c>
      <c r="AF21" s="18">
        <v>30</v>
      </c>
      <c r="AG21" s="18">
        <v>25</v>
      </c>
      <c r="AH21" s="18">
        <v>17</v>
      </c>
      <c r="AI21" s="18">
        <v>13</v>
      </c>
      <c r="AJ21" s="18">
        <v>16</v>
      </c>
      <c r="AK21" s="18">
        <v>14</v>
      </c>
      <c r="AL21" s="18">
        <v>1</v>
      </c>
      <c r="AM21" s="18">
        <v>239</v>
      </c>
      <c r="AN21" s="18">
        <v>47</v>
      </c>
      <c r="AO21" s="18">
        <v>45</v>
      </c>
      <c r="AP21" s="18">
        <v>194</v>
      </c>
      <c r="AQ21" s="18">
        <v>18</v>
      </c>
    </row>
    <row r="22" spans="1:43" s="9" customFormat="1" x14ac:dyDescent="0.25">
      <c r="A22" s="15" t="s">
        <v>72</v>
      </c>
      <c r="B22" s="16" t="s">
        <v>73</v>
      </c>
      <c r="C22" s="17">
        <f t="shared" si="5"/>
        <v>1295</v>
      </c>
      <c r="D22" s="18">
        <v>19</v>
      </c>
      <c r="E22" s="18">
        <v>21</v>
      </c>
      <c r="F22" s="18">
        <v>23</v>
      </c>
      <c r="G22" s="18">
        <v>24</v>
      </c>
      <c r="H22" s="18">
        <v>25</v>
      </c>
      <c r="I22" s="18">
        <v>26</v>
      </c>
      <c r="J22" s="18">
        <v>27</v>
      </c>
      <c r="K22" s="18">
        <v>27</v>
      </c>
      <c r="L22" s="18">
        <v>27</v>
      </c>
      <c r="M22" s="18">
        <v>27</v>
      </c>
      <c r="N22" s="18">
        <v>27</v>
      </c>
      <c r="O22" s="18">
        <v>27</v>
      </c>
      <c r="P22" s="18">
        <v>26</v>
      </c>
      <c r="Q22" s="18">
        <v>26</v>
      </c>
      <c r="R22" s="18">
        <v>26</v>
      </c>
      <c r="S22" s="18">
        <v>26</v>
      </c>
      <c r="T22" s="18">
        <v>26</v>
      </c>
      <c r="U22" s="18">
        <v>26</v>
      </c>
      <c r="V22" s="18">
        <v>26</v>
      </c>
      <c r="W22" s="18">
        <v>25</v>
      </c>
      <c r="X22" s="18">
        <v>118</v>
      </c>
      <c r="Y22" s="18">
        <v>108</v>
      </c>
      <c r="Z22" s="18">
        <v>92</v>
      </c>
      <c r="AA22" s="18">
        <v>85</v>
      </c>
      <c r="AB22" s="18">
        <v>79</v>
      </c>
      <c r="AC22" s="18">
        <v>65</v>
      </c>
      <c r="AD22" s="18">
        <v>54</v>
      </c>
      <c r="AE22" s="18">
        <v>49</v>
      </c>
      <c r="AF22" s="18">
        <v>41</v>
      </c>
      <c r="AG22" s="18">
        <v>34</v>
      </c>
      <c r="AH22" s="18">
        <v>24</v>
      </c>
      <c r="AI22" s="18">
        <v>18</v>
      </c>
      <c r="AJ22" s="18">
        <v>21</v>
      </c>
      <c r="AK22" s="18">
        <v>19</v>
      </c>
      <c r="AL22" s="18">
        <v>1</v>
      </c>
      <c r="AM22" s="18">
        <v>329</v>
      </c>
      <c r="AN22" s="18">
        <v>64</v>
      </c>
      <c r="AO22" s="18">
        <v>62</v>
      </c>
      <c r="AP22" s="18">
        <v>267</v>
      </c>
      <c r="AQ22" s="18">
        <v>24</v>
      </c>
    </row>
    <row r="23" spans="1:43" s="12" customFormat="1" ht="14.25" x14ac:dyDescent="0.2">
      <c r="A23" s="101" t="s">
        <v>74</v>
      </c>
      <c r="B23" s="102"/>
      <c r="C23" s="20">
        <f t="shared" ref="C23:AQ23" si="6">SUM(C24:C33)</f>
        <v>14597</v>
      </c>
      <c r="D23" s="20">
        <f t="shared" si="6"/>
        <v>213</v>
      </c>
      <c r="E23" s="20">
        <f t="shared" si="6"/>
        <v>238</v>
      </c>
      <c r="F23" s="20">
        <f t="shared" si="6"/>
        <v>257</v>
      </c>
      <c r="G23" s="20">
        <f t="shared" si="6"/>
        <v>275</v>
      </c>
      <c r="H23" s="20">
        <f t="shared" si="6"/>
        <v>285</v>
      </c>
      <c r="I23" s="20">
        <f t="shared" si="6"/>
        <v>296</v>
      </c>
      <c r="J23" s="20">
        <f t="shared" si="6"/>
        <v>301</v>
      </c>
      <c r="K23" s="20">
        <f t="shared" si="6"/>
        <v>306</v>
      </c>
      <c r="L23" s="20">
        <f t="shared" si="6"/>
        <v>307</v>
      </c>
      <c r="M23" s="20">
        <f t="shared" si="6"/>
        <v>306</v>
      </c>
      <c r="N23" s="20">
        <f t="shared" si="6"/>
        <v>302</v>
      </c>
      <c r="O23" s="20">
        <f t="shared" si="6"/>
        <v>299</v>
      </c>
      <c r="P23" s="20">
        <f t="shared" si="6"/>
        <v>295</v>
      </c>
      <c r="Q23" s="20">
        <f t="shared" si="6"/>
        <v>295</v>
      </c>
      <c r="R23" s="20">
        <f t="shared" si="6"/>
        <v>296</v>
      </c>
      <c r="S23" s="20">
        <f t="shared" si="6"/>
        <v>296</v>
      </c>
      <c r="T23" s="20">
        <f t="shared" si="6"/>
        <v>295</v>
      </c>
      <c r="U23" s="20">
        <f t="shared" si="6"/>
        <v>292</v>
      </c>
      <c r="V23" s="20">
        <f t="shared" si="6"/>
        <v>287</v>
      </c>
      <c r="W23" s="20">
        <f t="shared" si="6"/>
        <v>282</v>
      </c>
      <c r="X23" s="20">
        <f t="shared" si="6"/>
        <v>1327</v>
      </c>
      <c r="Y23" s="20">
        <f t="shared" si="6"/>
        <v>1216</v>
      </c>
      <c r="Z23" s="20">
        <f t="shared" si="6"/>
        <v>1036</v>
      </c>
      <c r="AA23" s="20">
        <f t="shared" si="6"/>
        <v>958</v>
      </c>
      <c r="AB23" s="20">
        <f t="shared" si="6"/>
        <v>890</v>
      </c>
      <c r="AC23" s="20">
        <f t="shared" si="6"/>
        <v>733</v>
      </c>
      <c r="AD23" s="20">
        <f t="shared" si="6"/>
        <v>607</v>
      </c>
      <c r="AE23" s="20">
        <f t="shared" si="6"/>
        <v>551</v>
      </c>
      <c r="AF23" s="20">
        <f t="shared" si="6"/>
        <v>456</v>
      </c>
      <c r="AG23" s="20">
        <f t="shared" si="6"/>
        <v>387</v>
      </c>
      <c r="AH23" s="20">
        <f t="shared" si="6"/>
        <v>268</v>
      </c>
      <c r="AI23" s="20">
        <f t="shared" si="6"/>
        <v>205</v>
      </c>
      <c r="AJ23" s="20">
        <f t="shared" si="6"/>
        <v>240</v>
      </c>
      <c r="AK23" s="20">
        <f t="shared" si="6"/>
        <v>218</v>
      </c>
      <c r="AL23" s="20">
        <f t="shared" si="6"/>
        <v>16</v>
      </c>
      <c r="AM23" s="20">
        <f t="shared" si="6"/>
        <v>3696</v>
      </c>
      <c r="AN23" s="20">
        <f t="shared" si="6"/>
        <v>720</v>
      </c>
      <c r="AO23" s="20">
        <f t="shared" si="6"/>
        <v>694</v>
      </c>
      <c r="AP23" s="20">
        <f t="shared" si="6"/>
        <v>3002</v>
      </c>
      <c r="AQ23" s="20">
        <f t="shared" si="6"/>
        <v>275</v>
      </c>
    </row>
    <row r="24" spans="1:43" s="9" customFormat="1" x14ac:dyDescent="0.25">
      <c r="A24" s="15" t="s">
        <v>75</v>
      </c>
      <c r="B24" s="16" t="s">
        <v>76</v>
      </c>
      <c r="C24" s="17">
        <f t="shared" ref="C24:C33" si="7">SUM(D24:AJ24)</f>
        <v>2115</v>
      </c>
      <c r="D24" s="18">
        <v>31</v>
      </c>
      <c r="E24" s="18">
        <v>34</v>
      </c>
      <c r="F24" s="18">
        <v>37</v>
      </c>
      <c r="G24" s="18">
        <v>40</v>
      </c>
      <c r="H24" s="18">
        <v>41</v>
      </c>
      <c r="I24" s="18">
        <v>43</v>
      </c>
      <c r="J24" s="18">
        <v>44</v>
      </c>
      <c r="K24" s="18">
        <v>44</v>
      </c>
      <c r="L24" s="18">
        <v>44</v>
      </c>
      <c r="M24" s="18">
        <v>44</v>
      </c>
      <c r="N24" s="18">
        <v>44</v>
      </c>
      <c r="O24" s="18">
        <v>43</v>
      </c>
      <c r="P24" s="18">
        <v>43</v>
      </c>
      <c r="Q24" s="18">
        <v>43</v>
      </c>
      <c r="R24" s="18">
        <v>43</v>
      </c>
      <c r="S24" s="18">
        <v>43</v>
      </c>
      <c r="T24" s="18">
        <v>43</v>
      </c>
      <c r="U24" s="18">
        <v>42</v>
      </c>
      <c r="V24" s="18">
        <v>42</v>
      </c>
      <c r="W24" s="18">
        <v>41</v>
      </c>
      <c r="X24" s="18">
        <v>192</v>
      </c>
      <c r="Y24" s="18">
        <v>176</v>
      </c>
      <c r="Z24" s="18">
        <v>150</v>
      </c>
      <c r="AA24" s="18">
        <v>139</v>
      </c>
      <c r="AB24" s="18">
        <v>129</v>
      </c>
      <c r="AC24" s="18">
        <v>106</v>
      </c>
      <c r="AD24" s="18">
        <v>88</v>
      </c>
      <c r="AE24" s="18">
        <v>80</v>
      </c>
      <c r="AF24" s="18">
        <v>66</v>
      </c>
      <c r="AG24" s="18">
        <v>56</v>
      </c>
      <c r="AH24" s="18">
        <v>39</v>
      </c>
      <c r="AI24" s="18">
        <v>30</v>
      </c>
      <c r="AJ24" s="18">
        <v>35</v>
      </c>
      <c r="AK24" s="18">
        <v>32</v>
      </c>
      <c r="AL24" s="18">
        <v>2</v>
      </c>
      <c r="AM24" s="18">
        <v>535</v>
      </c>
      <c r="AN24" s="18">
        <v>104</v>
      </c>
      <c r="AO24" s="18">
        <v>100</v>
      </c>
      <c r="AP24" s="18">
        <v>434</v>
      </c>
      <c r="AQ24" s="18">
        <v>40</v>
      </c>
    </row>
    <row r="25" spans="1:43" s="9" customFormat="1" x14ac:dyDescent="0.25">
      <c r="A25" s="15" t="s">
        <v>77</v>
      </c>
      <c r="B25" s="16" t="s">
        <v>78</v>
      </c>
      <c r="C25" s="17">
        <f t="shared" si="7"/>
        <v>1946</v>
      </c>
      <c r="D25" s="18">
        <v>28</v>
      </c>
      <c r="E25" s="18">
        <v>32</v>
      </c>
      <c r="F25" s="18">
        <v>34</v>
      </c>
      <c r="G25" s="18">
        <v>37</v>
      </c>
      <c r="H25" s="18">
        <v>38</v>
      </c>
      <c r="I25" s="18">
        <v>39</v>
      </c>
      <c r="J25" s="18">
        <v>40</v>
      </c>
      <c r="K25" s="18">
        <v>41</v>
      </c>
      <c r="L25" s="18">
        <v>41</v>
      </c>
      <c r="M25" s="18">
        <v>41</v>
      </c>
      <c r="N25" s="18">
        <v>40</v>
      </c>
      <c r="O25" s="18">
        <v>40</v>
      </c>
      <c r="P25" s="18">
        <v>39</v>
      </c>
      <c r="Q25" s="18">
        <v>39</v>
      </c>
      <c r="R25" s="18">
        <v>39</v>
      </c>
      <c r="S25" s="18">
        <v>39</v>
      </c>
      <c r="T25" s="18">
        <v>39</v>
      </c>
      <c r="U25" s="18">
        <v>39</v>
      </c>
      <c r="V25" s="18">
        <v>38</v>
      </c>
      <c r="W25" s="18">
        <v>38</v>
      </c>
      <c r="X25" s="18">
        <v>177</v>
      </c>
      <c r="Y25" s="18">
        <v>162</v>
      </c>
      <c r="Z25" s="18">
        <v>138</v>
      </c>
      <c r="AA25" s="18">
        <v>128</v>
      </c>
      <c r="AB25" s="18">
        <v>119</v>
      </c>
      <c r="AC25" s="18">
        <v>98</v>
      </c>
      <c r="AD25" s="18">
        <v>81</v>
      </c>
      <c r="AE25" s="18">
        <v>74</v>
      </c>
      <c r="AF25" s="18">
        <v>61</v>
      </c>
      <c r="AG25" s="18">
        <v>52</v>
      </c>
      <c r="AH25" s="18">
        <v>36</v>
      </c>
      <c r="AI25" s="18">
        <v>27</v>
      </c>
      <c r="AJ25" s="18">
        <v>32</v>
      </c>
      <c r="AK25" s="18">
        <v>29</v>
      </c>
      <c r="AL25" s="18">
        <v>2</v>
      </c>
      <c r="AM25" s="18">
        <v>493</v>
      </c>
      <c r="AN25" s="18">
        <v>96</v>
      </c>
      <c r="AO25" s="18">
        <v>93</v>
      </c>
      <c r="AP25" s="18">
        <v>401</v>
      </c>
      <c r="AQ25" s="18">
        <v>37</v>
      </c>
    </row>
    <row r="26" spans="1:43" s="9" customFormat="1" x14ac:dyDescent="0.25">
      <c r="A26" s="15" t="s">
        <v>79</v>
      </c>
      <c r="B26" s="16" t="s">
        <v>80</v>
      </c>
      <c r="C26" s="17">
        <f t="shared" si="7"/>
        <v>2085</v>
      </c>
      <c r="D26" s="18">
        <v>30</v>
      </c>
      <c r="E26" s="18">
        <v>34</v>
      </c>
      <c r="F26" s="18">
        <v>37</v>
      </c>
      <c r="G26" s="18">
        <v>39</v>
      </c>
      <c r="H26" s="18">
        <v>41</v>
      </c>
      <c r="I26" s="18">
        <v>42</v>
      </c>
      <c r="J26" s="18">
        <v>43</v>
      </c>
      <c r="K26" s="18">
        <v>44</v>
      </c>
      <c r="L26" s="18">
        <v>44</v>
      </c>
      <c r="M26" s="18">
        <v>44</v>
      </c>
      <c r="N26" s="18">
        <v>43</v>
      </c>
      <c r="O26" s="18">
        <v>43</v>
      </c>
      <c r="P26" s="18">
        <v>42</v>
      </c>
      <c r="Q26" s="18">
        <v>42</v>
      </c>
      <c r="R26" s="18">
        <v>42</v>
      </c>
      <c r="S26" s="18">
        <v>42</v>
      </c>
      <c r="T26" s="18">
        <v>42</v>
      </c>
      <c r="U26" s="18">
        <v>42</v>
      </c>
      <c r="V26" s="18">
        <v>41</v>
      </c>
      <c r="W26" s="18">
        <v>40</v>
      </c>
      <c r="X26" s="18">
        <v>190</v>
      </c>
      <c r="Y26" s="18">
        <v>174</v>
      </c>
      <c r="Z26" s="18">
        <v>148</v>
      </c>
      <c r="AA26" s="18">
        <v>137</v>
      </c>
      <c r="AB26" s="18">
        <v>127</v>
      </c>
      <c r="AC26" s="18">
        <v>105</v>
      </c>
      <c r="AD26" s="18">
        <v>87</v>
      </c>
      <c r="AE26" s="18">
        <v>79</v>
      </c>
      <c r="AF26" s="18">
        <v>65</v>
      </c>
      <c r="AG26" s="18">
        <v>55</v>
      </c>
      <c r="AH26" s="18">
        <v>38</v>
      </c>
      <c r="AI26" s="18">
        <v>29</v>
      </c>
      <c r="AJ26" s="18">
        <v>34</v>
      </c>
      <c r="AK26" s="18">
        <v>31</v>
      </c>
      <c r="AL26" s="18">
        <v>2</v>
      </c>
      <c r="AM26" s="18">
        <v>528</v>
      </c>
      <c r="AN26" s="18">
        <v>103</v>
      </c>
      <c r="AO26" s="18">
        <v>99</v>
      </c>
      <c r="AP26" s="18">
        <v>429</v>
      </c>
      <c r="AQ26" s="18">
        <v>39</v>
      </c>
    </row>
    <row r="27" spans="1:43" s="9" customFormat="1" x14ac:dyDescent="0.25">
      <c r="A27" s="15" t="s">
        <v>81</v>
      </c>
      <c r="B27" s="16" t="s">
        <v>82</v>
      </c>
      <c r="C27" s="17">
        <f t="shared" si="7"/>
        <v>2605</v>
      </c>
      <c r="D27" s="18">
        <v>38</v>
      </c>
      <c r="E27" s="18">
        <v>42</v>
      </c>
      <c r="F27" s="18">
        <v>46</v>
      </c>
      <c r="G27" s="18">
        <v>49</v>
      </c>
      <c r="H27" s="18">
        <v>51</v>
      </c>
      <c r="I27" s="18">
        <v>53</v>
      </c>
      <c r="J27" s="18">
        <v>54</v>
      </c>
      <c r="K27" s="18">
        <v>54</v>
      </c>
      <c r="L27" s="18">
        <v>55</v>
      </c>
      <c r="M27" s="18">
        <v>54</v>
      </c>
      <c r="N27" s="18">
        <v>54</v>
      </c>
      <c r="O27" s="18">
        <v>53</v>
      </c>
      <c r="P27" s="18">
        <v>53</v>
      </c>
      <c r="Q27" s="18">
        <v>53</v>
      </c>
      <c r="R27" s="18">
        <v>53</v>
      </c>
      <c r="S27" s="18">
        <v>53</v>
      </c>
      <c r="T27" s="18">
        <v>53</v>
      </c>
      <c r="U27" s="18">
        <v>52</v>
      </c>
      <c r="V27" s="18">
        <v>51</v>
      </c>
      <c r="W27" s="18">
        <v>50</v>
      </c>
      <c r="X27" s="18">
        <v>237</v>
      </c>
      <c r="Y27" s="18">
        <v>217</v>
      </c>
      <c r="Z27" s="18">
        <v>185</v>
      </c>
      <c r="AA27" s="18">
        <v>171</v>
      </c>
      <c r="AB27" s="18">
        <v>159</v>
      </c>
      <c r="AC27" s="18">
        <v>131</v>
      </c>
      <c r="AD27" s="18">
        <v>108</v>
      </c>
      <c r="AE27" s="18">
        <v>98</v>
      </c>
      <c r="AF27" s="18">
        <v>81</v>
      </c>
      <c r="AG27" s="18">
        <v>69</v>
      </c>
      <c r="AH27" s="18">
        <v>48</v>
      </c>
      <c r="AI27" s="18">
        <v>37</v>
      </c>
      <c r="AJ27" s="18">
        <v>43</v>
      </c>
      <c r="AK27" s="18">
        <v>39</v>
      </c>
      <c r="AL27" s="18">
        <v>3</v>
      </c>
      <c r="AM27" s="18">
        <v>660</v>
      </c>
      <c r="AN27" s="18">
        <v>129</v>
      </c>
      <c r="AO27" s="18">
        <v>124</v>
      </c>
      <c r="AP27" s="18">
        <v>536</v>
      </c>
      <c r="AQ27" s="18">
        <v>49</v>
      </c>
    </row>
    <row r="28" spans="1:43" s="9" customFormat="1" x14ac:dyDescent="0.25">
      <c r="A28" s="15" t="s">
        <v>83</v>
      </c>
      <c r="B28" s="16" t="s">
        <v>84</v>
      </c>
      <c r="C28" s="17">
        <f t="shared" si="7"/>
        <v>858</v>
      </c>
      <c r="D28" s="18">
        <v>13</v>
      </c>
      <c r="E28" s="18">
        <v>14</v>
      </c>
      <c r="F28" s="18">
        <v>15</v>
      </c>
      <c r="G28" s="18">
        <v>16</v>
      </c>
      <c r="H28" s="18">
        <v>17</v>
      </c>
      <c r="I28" s="18">
        <v>17</v>
      </c>
      <c r="J28" s="18">
        <v>18</v>
      </c>
      <c r="K28" s="18">
        <v>18</v>
      </c>
      <c r="L28" s="18">
        <v>18</v>
      </c>
      <c r="M28" s="18">
        <v>18</v>
      </c>
      <c r="N28" s="18">
        <v>18</v>
      </c>
      <c r="O28" s="18">
        <v>18</v>
      </c>
      <c r="P28" s="18">
        <v>17</v>
      </c>
      <c r="Q28" s="18">
        <v>17</v>
      </c>
      <c r="R28" s="18">
        <v>17</v>
      </c>
      <c r="S28" s="18">
        <v>17</v>
      </c>
      <c r="T28" s="18">
        <v>17</v>
      </c>
      <c r="U28" s="18">
        <v>17</v>
      </c>
      <c r="V28" s="18">
        <v>17</v>
      </c>
      <c r="W28" s="18">
        <v>17</v>
      </c>
      <c r="X28" s="18">
        <v>78</v>
      </c>
      <c r="Y28" s="18">
        <v>72</v>
      </c>
      <c r="Z28" s="18">
        <v>61</v>
      </c>
      <c r="AA28" s="18">
        <v>56</v>
      </c>
      <c r="AB28" s="18">
        <v>52</v>
      </c>
      <c r="AC28" s="18">
        <v>43</v>
      </c>
      <c r="AD28" s="18">
        <v>36</v>
      </c>
      <c r="AE28" s="18">
        <v>32</v>
      </c>
      <c r="AF28" s="18">
        <v>27</v>
      </c>
      <c r="AG28" s="18">
        <v>23</v>
      </c>
      <c r="AH28" s="18">
        <v>16</v>
      </c>
      <c r="AI28" s="18">
        <v>12</v>
      </c>
      <c r="AJ28" s="18">
        <v>14</v>
      </c>
      <c r="AK28" s="18">
        <v>13</v>
      </c>
      <c r="AL28" s="18">
        <v>1</v>
      </c>
      <c r="AM28" s="18">
        <v>218</v>
      </c>
      <c r="AN28" s="18">
        <v>42</v>
      </c>
      <c r="AO28" s="18">
        <v>41</v>
      </c>
      <c r="AP28" s="18">
        <v>177</v>
      </c>
      <c r="AQ28" s="18">
        <v>16</v>
      </c>
    </row>
    <row r="29" spans="1:43" s="9" customFormat="1" x14ac:dyDescent="0.25">
      <c r="A29" s="15" t="s">
        <v>85</v>
      </c>
      <c r="B29" s="16" t="s">
        <v>86</v>
      </c>
      <c r="C29" s="17">
        <f t="shared" si="7"/>
        <v>1575</v>
      </c>
      <c r="D29" s="18">
        <v>23</v>
      </c>
      <c r="E29" s="18">
        <v>26</v>
      </c>
      <c r="F29" s="18">
        <v>28</v>
      </c>
      <c r="G29" s="18">
        <v>30</v>
      </c>
      <c r="H29" s="18">
        <v>31</v>
      </c>
      <c r="I29" s="18">
        <v>32</v>
      </c>
      <c r="J29" s="18">
        <v>32</v>
      </c>
      <c r="K29" s="18">
        <v>33</v>
      </c>
      <c r="L29" s="18">
        <v>33</v>
      </c>
      <c r="M29" s="18">
        <v>33</v>
      </c>
      <c r="N29" s="18">
        <v>33</v>
      </c>
      <c r="O29" s="18">
        <v>32</v>
      </c>
      <c r="P29" s="18">
        <v>32</v>
      </c>
      <c r="Q29" s="18">
        <v>32</v>
      </c>
      <c r="R29" s="18">
        <v>32</v>
      </c>
      <c r="S29" s="18">
        <v>32</v>
      </c>
      <c r="T29" s="18">
        <v>32</v>
      </c>
      <c r="U29" s="18">
        <v>32</v>
      </c>
      <c r="V29" s="18">
        <v>31</v>
      </c>
      <c r="W29" s="18">
        <v>30</v>
      </c>
      <c r="X29" s="18">
        <v>143</v>
      </c>
      <c r="Y29" s="18">
        <v>131</v>
      </c>
      <c r="Z29" s="18">
        <v>112</v>
      </c>
      <c r="AA29" s="18">
        <v>103</v>
      </c>
      <c r="AB29" s="18">
        <v>96</v>
      </c>
      <c r="AC29" s="18">
        <v>79</v>
      </c>
      <c r="AD29" s="18">
        <v>65</v>
      </c>
      <c r="AE29" s="18">
        <v>59</v>
      </c>
      <c r="AF29" s="18">
        <v>49</v>
      </c>
      <c r="AG29" s="18">
        <v>42</v>
      </c>
      <c r="AH29" s="18">
        <v>29</v>
      </c>
      <c r="AI29" s="18">
        <v>22</v>
      </c>
      <c r="AJ29" s="18">
        <v>26</v>
      </c>
      <c r="AK29" s="18">
        <v>23</v>
      </c>
      <c r="AL29" s="18">
        <v>2</v>
      </c>
      <c r="AM29" s="18">
        <v>398</v>
      </c>
      <c r="AN29" s="18">
        <v>78</v>
      </c>
      <c r="AO29" s="18">
        <v>75</v>
      </c>
      <c r="AP29" s="18">
        <v>324</v>
      </c>
      <c r="AQ29" s="18">
        <v>30</v>
      </c>
    </row>
    <row r="30" spans="1:43" s="9" customFormat="1" x14ac:dyDescent="0.25">
      <c r="A30" s="15" t="s">
        <v>87</v>
      </c>
      <c r="B30" s="16" t="s">
        <v>88</v>
      </c>
      <c r="C30" s="17">
        <f t="shared" si="7"/>
        <v>816</v>
      </c>
      <c r="D30" s="18">
        <v>12</v>
      </c>
      <c r="E30" s="18">
        <v>13</v>
      </c>
      <c r="F30" s="18">
        <v>14</v>
      </c>
      <c r="G30" s="18">
        <v>15</v>
      </c>
      <c r="H30" s="18">
        <v>16</v>
      </c>
      <c r="I30" s="18">
        <v>17</v>
      </c>
      <c r="J30" s="18">
        <v>17</v>
      </c>
      <c r="K30" s="18">
        <v>17</v>
      </c>
      <c r="L30" s="18">
        <v>17</v>
      </c>
      <c r="M30" s="18">
        <v>17</v>
      </c>
      <c r="N30" s="18">
        <v>17</v>
      </c>
      <c r="O30" s="18">
        <v>17</v>
      </c>
      <c r="P30" s="18">
        <v>16</v>
      </c>
      <c r="Q30" s="18">
        <v>16</v>
      </c>
      <c r="R30" s="18">
        <v>17</v>
      </c>
      <c r="S30" s="18">
        <v>17</v>
      </c>
      <c r="T30" s="18">
        <v>16</v>
      </c>
      <c r="U30" s="18">
        <v>16</v>
      </c>
      <c r="V30" s="18">
        <v>16</v>
      </c>
      <c r="W30" s="18">
        <v>16</v>
      </c>
      <c r="X30" s="18">
        <v>74</v>
      </c>
      <c r="Y30" s="18">
        <v>68</v>
      </c>
      <c r="Z30" s="18">
        <v>58</v>
      </c>
      <c r="AA30" s="18">
        <v>54</v>
      </c>
      <c r="AB30" s="18">
        <v>50</v>
      </c>
      <c r="AC30" s="18">
        <v>41</v>
      </c>
      <c r="AD30" s="18">
        <v>34</v>
      </c>
      <c r="AE30" s="18">
        <v>31</v>
      </c>
      <c r="AF30" s="18">
        <v>26</v>
      </c>
      <c r="AG30" s="18">
        <v>22</v>
      </c>
      <c r="AH30" s="18">
        <v>15</v>
      </c>
      <c r="AI30" s="18">
        <v>11</v>
      </c>
      <c r="AJ30" s="18">
        <v>13</v>
      </c>
      <c r="AK30" s="18">
        <v>12</v>
      </c>
      <c r="AL30" s="18">
        <v>1</v>
      </c>
      <c r="AM30" s="18">
        <v>207</v>
      </c>
      <c r="AN30" s="18">
        <v>40</v>
      </c>
      <c r="AO30" s="18">
        <v>39</v>
      </c>
      <c r="AP30" s="18">
        <v>168</v>
      </c>
      <c r="AQ30" s="18">
        <v>15</v>
      </c>
    </row>
    <row r="31" spans="1:43" s="9" customFormat="1" x14ac:dyDescent="0.25">
      <c r="A31" s="15" t="s">
        <v>89</v>
      </c>
      <c r="B31" s="16" t="s">
        <v>90</v>
      </c>
      <c r="C31" s="17">
        <f t="shared" si="7"/>
        <v>724</v>
      </c>
      <c r="D31" s="18">
        <v>11</v>
      </c>
      <c r="E31" s="18">
        <v>12</v>
      </c>
      <c r="F31" s="18">
        <v>13</v>
      </c>
      <c r="G31" s="18">
        <v>14</v>
      </c>
      <c r="H31" s="18">
        <v>14</v>
      </c>
      <c r="I31" s="18">
        <v>15</v>
      </c>
      <c r="J31" s="18">
        <v>15</v>
      </c>
      <c r="K31" s="18">
        <v>15</v>
      </c>
      <c r="L31" s="18">
        <v>15</v>
      </c>
      <c r="M31" s="18">
        <v>15</v>
      </c>
      <c r="N31" s="18">
        <v>15</v>
      </c>
      <c r="O31" s="18">
        <v>15</v>
      </c>
      <c r="P31" s="18">
        <v>15</v>
      </c>
      <c r="Q31" s="18">
        <v>15</v>
      </c>
      <c r="R31" s="18">
        <v>15</v>
      </c>
      <c r="S31" s="18">
        <v>15</v>
      </c>
      <c r="T31" s="18">
        <v>15</v>
      </c>
      <c r="U31" s="18">
        <v>14</v>
      </c>
      <c r="V31" s="18">
        <v>14</v>
      </c>
      <c r="W31" s="18">
        <v>14</v>
      </c>
      <c r="X31" s="18">
        <v>66</v>
      </c>
      <c r="Y31" s="18">
        <v>60</v>
      </c>
      <c r="Z31" s="18">
        <v>51</v>
      </c>
      <c r="AA31" s="18">
        <v>47</v>
      </c>
      <c r="AB31" s="18">
        <v>44</v>
      </c>
      <c r="AC31" s="18">
        <v>36</v>
      </c>
      <c r="AD31" s="18">
        <v>30</v>
      </c>
      <c r="AE31" s="18">
        <v>27</v>
      </c>
      <c r="AF31" s="18">
        <v>23</v>
      </c>
      <c r="AG31" s="18">
        <v>19</v>
      </c>
      <c r="AH31" s="18">
        <v>13</v>
      </c>
      <c r="AI31" s="18">
        <v>10</v>
      </c>
      <c r="AJ31" s="18">
        <v>12</v>
      </c>
      <c r="AK31" s="18">
        <v>11</v>
      </c>
      <c r="AL31" s="18">
        <v>1</v>
      </c>
      <c r="AM31" s="18">
        <v>183</v>
      </c>
      <c r="AN31" s="18">
        <v>36</v>
      </c>
      <c r="AO31" s="18">
        <v>34</v>
      </c>
      <c r="AP31" s="18">
        <v>148</v>
      </c>
      <c r="AQ31" s="18">
        <v>14</v>
      </c>
    </row>
    <row r="32" spans="1:43" s="9" customFormat="1" x14ac:dyDescent="0.25">
      <c r="A32" s="15" t="s">
        <v>91</v>
      </c>
      <c r="B32" s="16" t="s">
        <v>92</v>
      </c>
      <c r="C32" s="17">
        <f t="shared" si="7"/>
        <v>840</v>
      </c>
      <c r="D32" s="18">
        <v>12</v>
      </c>
      <c r="E32" s="18">
        <v>14</v>
      </c>
      <c r="F32" s="18">
        <v>15</v>
      </c>
      <c r="G32" s="18">
        <v>16</v>
      </c>
      <c r="H32" s="18">
        <v>16</v>
      </c>
      <c r="I32" s="18">
        <v>17</v>
      </c>
      <c r="J32" s="18">
        <v>17</v>
      </c>
      <c r="K32" s="18">
        <v>18</v>
      </c>
      <c r="L32" s="18">
        <v>18</v>
      </c>
      <c r="M32" s="18">
        <v>18</v>
      </c>
      <c r="N32" s="18">
        <v>17</v>
      </c>
      <c r="O32" s="18">
        <v>17</v>
      </c>
      <c r="P32" s="18">
        <v>17</v>
      </c>
      <c r="Q32" s="18">
        <v>17</v>
      </c>
      <c r="R32" s="18">
        <v>17</v>
      </c>
      <c r="S32" s="18">
        <v>17</v>
      </c>
      <c r="T32" s="18">
        <v>17</v>
      </c>
      <c r="U32" s="18">
        <v>17</v>
      </c>
      <c r="V32" s="18">
        <v>17</v>
      </c>
      <c r="W32" s="18">
        <v>16</v>
      </c>
      <c r="X32" s="18">
        <v>76</v>
      </c>
      <c r="Y32" s="18">
        <v>70</v>
      </c>
      <c r="Z32" s="18">
        <v>60</v>
      </c>
      <c r="AA32" s="18">
        <v>55</v>
      </c>
      <c r="AB32" s="18">
        <v>51</v>
      </c>
      <c r="AC32" s="18">
        <v>42</v>
      </c>
      <c r="AD32" s="18">
        <v>35</v>
      </c>
      <c r="AE32" s="18">
        <v>32</v>
      </c>
      <c r="AF32" s="18">
        <v>26</v>
      </c>
      <c r="AG32" s="18">
        <v>22</v>
      </c>
      <c r="AH32" s="18">
        <v>15</v>
      </c>
      <c r="AI32" s="18">
        <v>12</v>
      </c>
      <c r="AJ32" s="18">
        <v>14</v>
      </c>
      <c r="AK32" s="18">
        <v>13</v>
      </c>
      <c r="AL32" s="18">
        <v>1</v>
      </c>
      <c r="AM32" s="18">
        <v>213</v>
      </c>
      <c r="AN32" s="18">
        <v>41</v>
      </c>
      <c r="AO32" s="18">
        <v>40</v>
      </c>
      <c r="AP32" s="18">
        <v>173</v>
      </c>
      <c r="AQ32" s="18">
        <v>16</v>
      </c>
    </row>
    <row r="33" spans="1:43" s="9" customFormat="1" x14ac:dyDescent="0.25">
      <c r="A33" s="15" t="s">
        <v>141</v>
      </c>
      <c r="B33" s="16" t="s">
        <v>142</v>
      </c>
      <c r="C33" s="17">
        <f t="shared" si="7"/>
        <v>1033</v>
      </c>
      <c r="D33" s="18">
        <v>15</v>
      </c>
      <c r="E33" s="18">
        <v>17</v>
      </c>
      <c r="F33" s="18">
        <v>18</v>
      </c>
      <c r="G33" s="18">
        <v>19</v>
      </c>
      <c r="H33" s="18">
        <v>20</v>
      </c>
      <c r="I33" s="18">
        <v>21</v>
      </c>
      <c r="J33" s="18">
        <v>21</v>
      </c>
      <c r="K33" s="18">
        <v>22</v>
      </c>
      <c r="L33" s="18">
        <v>22</v>
      </c>
      <c r="M33" s="18">
        <v>22</v>
      </c>
      <c r="N33" s="18">
        <v>21</v>
      </c>
      <c r="O33" s="18">
        <v>21</v>
      </c>
      <c r="P33" s="18">
        <v>21</v>
      </c>
      <c r="Q33" s="18">
        <v>21</v>
      </c>
      <c r="R33" s="18">
        <v>21</v>
      </c>
      <c r="S33" s="18">
        <v>21</v>
      </c>
      <c r="T33" s="18">
        <v>21</v>
      </c>
      <c r="U33" s="18">
        <v>21</v>
      </c>
      <c r="V33" s="18">
        <v>20</v>
      </c>
      <c r="W33" s="18">
        <v>20</v>
      </c>
      <c r="X33" s="18">
        <v>94</v>
      </c>
      <c r="Y33" s="18">
        <v>86</v>
      </c>
      <c r="Z33" s="18">
        <v>73</v>
      </c>
      <c r="AA33" s="18">
        <v>68</v>
      </c>
      <c r="AB33" s="18">
        <v>63</v>
      </c>
      <c r="AC33" s="18">
        <v>52</v>
      </c>
      <c r="AD33" s="18">
        <v>43</v>
      </c>
      <c r="AE33" s="18">
        <v>39</v>
      </c>
      <c r="AF33" s="18">
        <v>32</v>
      </c>
      <c r="AG33" s="18">
        <v>27</v>
      </c>
      <c r="AH33" s="18">
        <v>19</v>
      </c>
      <c r="AI33" s="18">
        <v>15</v>
      </c>
      <c r="AJ33" s="18">
        <v>17</v>
      </c>
      <c r="AK33" s="18">
        <v>15</v>
      </c>
      <c r="AL33" s="18">
        <v>1</v>
      </c>
      <c r="AM33" s="18">
        <v>261</v>
      </c>
      <c r="AN33" s="18">
        <v>51</v>
      </c>
      <c r="AO33" s="18">
        <v>49</v>
      </c>
      <c r="AP33" s="18">
        <v>212</v>
      </c>
      <c r="AQ33" s="18">
        <v>19</v>
      </c>
    </row>
    <row r="34" spans="1:43" s="12" customFormat="1" ht="14.25" x14ac:dyDescent="0.2">
      <c r="A34" s="99" t="s">
        <v>93</v>
      </c>
      <c r="B34" s="100"/>
      <c r="C34" s="42">
        <f t="shared" ref="C34:AQ34" si="8">SUM(C35:C42)</f>
        <v>12972</v>
      </c>
      <c r="D34" s="23">
        <f t="shared" si="8"/>
        <v>190</v>
      </c>
      <c r="E34" s="23">
        <f t="shared" si="8"/>
        <v>194</v>
      </c>
      <c r="F34" s="23">
        <f t="shared" si="8"/>
        <v>198</v>
      </c>
      <c r="G34" s="23">
        <f t="shared" si="8"/>
        <v>203</v>
      </c>
      <c r="H34" s="23">
        <f t="shared" si="8"/>
        <v>209</v>
      </c>
      <c r="I34" s="23">
        <f t="shared" si="8"/>
        <v>215</v>
      </c>
      <c r="J34" s="23">
        <f t="shared" si="8"/>
        <v>220</v>
      </c>
      <c r="K34" s="23">
        <f t="shared" si="8"/>
        <v>226</v>
      </c>
      <c r="L34" s="23">
        <f t="shared" si="8"/>
        <v>231</v>
      </c>
      <c r="M34" s="23">
        <f t="shared" si="8"/>
        <v>235</v>
      </c>
      <c r="N34" s="23">
        <f t="shared" si="8"/>
        <v>239</v>
      </c>
      <c r="O34" s="23">
        <f t="shared" si="8"/>
        <v>243</v>
      </c>
      <c r="P34" s="23">
        <f t="shared" si="8"/>
        <v>244</v>
      </c>
      <c r="Q34" s="23">
        <f t="shared" si="8"/>
        <v>242</v>
      </c>
      <c r="R34" s="23">
        <f t="shared" si="8"/>
        <v>238</v>
      </c>
      <c r="S34" s="23">
        <f t="shared" si="8"/>
        <v>233</v>
      </c>
      <c r="T34" s="23">
        <f t="shared" si="8"/>
        <v>229</v>
      </c>
      <c r="U34" s="23">
        <f t="shared" si="8"/>
        <v>223</v>
      </c>
      <c r="V34" s="23">
        <f t="shared" si="8"/>
        <v>214</v>
      </c>
      <c r="W34" s="23">
        <f t="shared" si="8"/>
        <v>205</v>
      </c>
      <c r="X34" s="23">
        <f t="shared" si="8"/>
        <v>908</v>
      </c>
      <c r="Y34" s="23">
        <f t="shared" si="8"/>
        <v>872</v>
      </c>
      <c r="Z34" s="23">
        <f t="shared" si="8"/>
        <v>782</v>
      </c>
      <c r="AA34" s="23">
        <f t="shared" si="8"/>
        <v>725</v>
      </c>
      <c r="AB34" s="23">
        <f t="shared" si="8"/>
        <v>678</v>
      </c>
      <c r="AC34" s="23">
        <f t="shared" si="8"/>
        <v>654</v>
      </c>
      <c r="AD34" s="23">
        <f t="shared" si="8"/>
        <v>642</v>
      </c>
      <c r="AE34" s="23">
        <f t="shared" si="8"/>
        <v>691</v>
      </c>
      <c r="AF34" s="23">
        <f t="shared" si="8"/>
        <v>695</v>
      </c>
      <c r="AG34" s="23">
        <f t="shared" si="8"/>
        <v>644</v>
      </c>
      <c r="AH34" s="23">
        <f t="shared" si="8"/>
        <v>474</v>
      </c>
      <c r="AI34" s="23">
        <f t="shared" si="8"/>
        <v>331</v>
      </c>
      <c r="AJ34" s="23">
        <f t="shared" si="8"/>
        <v>445</v>
      </c>
      <c r="AK34" s="23">
        <f t="shared" si="8"/>
        <v>195</v>
      </c>
      <c r="AL34" s="23">
        <f t="shared" si="8"/>
        <v>15</v>
      </c>
      <c r="AM34" s="23">
        <f t="shared" si="8"/>
        <v>2773</v>
      </c>
      <c r="AN34" s="23">
        <f t="shared" si="8"/>
        <v>566</v>
      </c>
      <c r="AO34" s="23">
        <f t="shared" si="8"/>
        <v>494</v>
      </c>
      <c r="AP34" s="23">
        <f t="shared" si="8"/>
        <v>2279</v>
      </c>
      <c r="AQ34" s="24">
        <f t="shared" si="8"/>
        <v>248</v>
      </c>
    </row>
    <row r="35" spans="1:43" s="9" customFormat="1" x14ac:dyDescent="0.25">
      <c r="A35" s="15" t="s">
        <v>94</v>
      </c>
      <c r="B35" s="16" t="s">
        <v>95</v>
      </c>
      <c r="C35" s="17">
        <f t="shared" ref="C35:C42" si="9">SUM(D35:AJ35)</f>
        <v>3176</v>
      </c>
      <c r="D35" s="18">
        <v>46</v>
      </c>
      <c r="E35" s="18">
        <v>48</v>
      </c>
      <c r="F35" s="18">
        <v>48</v>
      </c>
      <c r="G35" s="18">
        <v>49</v>
      </c>
      <c r="H35" s="18">
        <v>50</v>
      </c>
      <c r="I35" s="18">
        <v>53</v>
      </c>
      <c r="J35" s="18">
        <v>53</v>
      </c>
      <c r="K35" s="18">
        <v>56</v>
      </c>
      <c r="L35" s="18">
        <v>56</v>
      </c>
      <c r="M35" s="18">
        <v>58</v>
      </c>
      <c r="N35" s="18">
        <v>58</v>
      </c>
      <c r="O35" s="18">
        <v>60</v>
      </c>
      <c r="P35" s="18">
        <v>60</v>
      </c>
      <c r="Q35" s="18">
        <v>60</v>
      </c>
      <c r="R35" s="18">
        <v>58</v>
      </c>
      <c r="S35" s="18">
        <v>57</v>
      </c>
      <c r="T35" s="18">
        <v>56</v>
      </c>
      <c r="U35" s="18">
        <v>55</v>
      </c>
      <c r="V35" s="18">
        <v>52</v>
      </c>
      <c r="W35" s="18">
        <v>51</v>
      </c>
      <c r="X35" s="18">
        <v>222</v>
      </c>
      <c r="Y35" s="18">
        <v>214</v>
      </c>
      <c r="Z35" s="18">
        <v>191</v>
      </c>
      <c r="AA35" s="18">
        <v>179</v>
      </c>
      <c r="AB35" s="18">
        <v>166</v>
      </c>
      <c r="AC35" s="18">
        <v>160</v>
      </c>
      <c r="AD35" s="18">
        <v>157</v>
      </c>
      <c r="AE35" s="18">
        <v>171</v>
      </c>
      <c r="AF35" s="18">
        <v>168</v>
      </c>
      <c r="AG35" s="18">
        <v>157</v>
      </c>
      <c r="AH35" s="18">
        <v>115</v>
      </c>
      <c r="AI35" s="18">
        <v>82</v>
      </c>
      <c r="AJ35" s="18">
        <v>110</v>
      </c>
      <c r="AK35" s="18">
        <v>49</v>
      </c>
      <c r="AL35" s="18">
        <v>4</v>
      </c>
      <c r="AM35" s="18">
        <v>680</v>
      </c>
      <c r="AN35" s="18">
        <v>139</v>
      </c>
      <c r="AO35" s="18">
        <v>120</v>
      </c>
      <c r="AP35" s="18">
        <v>558</v>
      </c>
      <c r="AQ35" s="18">
        <v>61</v>
      </c>
    </row>
    <row r="36" spans="1:43" s="9" customFormat="1" x14ac:dyDescent="0.25">
      <c r="A36" s="15" t="s">
        <v>96</v>
      </c>
      <c r="B36" s="16" t="s">
        <v>97</v>
      </c>
      <c r="C36" s="17">
        <f t="shared" si="9"/>
        <v>2723</v>
      </c>
      <c r="D36" s="18">
        <v>40</v>
      </c>
      <c r="E36" s="18">
        <v>41</v>
      </c>
      <c r="F36" s="18">
        <v>42</v>
      </c>
      <c r="G36" s="18">
        <v>43</v>
      </c>
      <c r="H36" s="18">
        <v>44</v>
      </c>
      <c r="I36" s="18">
        <v>45</v>
      </c>
      <c r="J36" s="18">
        <v>46</v>
      </c>
      <c r="K36" s="18">
        <v>47</v>
      </c>
      <c r="L36" s="18">
        <v>49</v>
      </c>
      <c r="M36" s="18">
        <v>49</v>
      </c>
      <c r="N36" s="18">
        <v>50</v>
      </c>
      <c r="O36" s="18">
        <v>51</v>
      </c>
      <c r="P36" s="18">
        <v>51</v>
      </c>
      <c r="Q36" s="18">
        <v>51</v>
      </c>
      <c r="R36" s="18">
        <v>50</v>
      </c>
      <c r="S36" s="18">
        <v>49</v>
      </c>
      <c r="T36" s="18">
        <v>48</v>
      </c>
      <c r="U36" s="18">
        <v>47</v>
      </c>
      <c r="V36" s="18">
        <v>45</v>
      </c>
      <c r="W36" s="18">
        <v>43</v>
      </c>
      <c r="X36" s="18">
        <v>191</v>
      </c>
      <c r="Y36" s="18">
        <v>183</v>
      </c>
      <c r="Z36" s="18">
        <v>164</v>
      </c>
      <c r="AA36" s="18">
        <v>152</v>
      </c>
      <c r="AB36" s="18">
        <v>142</v>
      </c>
      <c r="AC36" s="18">
        <v>137</v>
      </c>
      <c r="AD36" s="18">
        <v>135</v>
      </c>
      <c r="AE36" s="18">
        <v>145</v>
      </c>
      <c r="AF36" s="18">
        <v>146</v>
      </c>
      <c r="AG36" s="18">
        <v>135</v>
      </c>
      <c r="AH36" s="18">
        <v>100</v>
      </c>
      <c r="AI36" s="18">
        <v>69</v>
      </c>
      <c r="AJ36" s="18">
        <v>93</v>
      </c>
      <c r="AK36" s="18">
        <v>41</v>
      </c>
      <c r="AL36" s="18">
        <v>3</v>
      </c>
      <c r="AM36" s="18">
        <v>582</v>
      </c>
      <c r="AN36" s="18">
        <v>119</v>
      </c>
      <c r="AO36" s="18">
        <v>104</v>
      </c>
      <c r="AP36" s="18">
        <v>479</v>
      </c>
      <c r="AQ36" s="18">
        <v>52</v>
      </c>
    </row>
    <row r="37" spans="1:43" s="9" customFormat="1" x14ac:dyDescent="0.25">
      <c r="A37" s="15" t="s">
        <v>98</v>
      </c>
      <c r="B37" s="16" t="s">
        <v>99</v>
      </c>
      <c r="C37" s="17">
        <f t="shared" si="9"/>
        <v>1341</v>
      </c>
      <c r="D37" s="18">
        <v>20</v>
      </c>
      <c r="E37" s="18">
        <v>20</v>
      </c>
      <c r="F37" s="18">
        <v>20</v>
      </c>
      <c r="G37" s="18">
        <v>21</v>
      </c>
      <c r="H37" s="18">
        <v>22</v>
      </c>
      <c r="I37" s="18">
        <v>22</v>
      </c>
      <c r="J37" s="18">
        <v>23</v>
      </c>
      <c r="K37" s="18">
        <v>23</v>
      </c>
      <c r="L37" s="18">
        <v>24</v>
      </c>
      <c r="M37" s="18">
        <v>24</v>
      </c>
      <c r="N37" s="18">
        <v>25</v>
      </c>
      <c r="O37" s="18">
        <v>25</v>
      </c>
      <c r="P37" s="18">
        <v>25</v>
      </c>
      <c r="Q37" s="18">
        <v>25</v>
      </c>
      <c r="R37" s="18">
        <v>25</v>
      </c>
      <c r="S37" s="18">
        <v>24</v>
      </c>
      <c r="T37" s="18">
        <v>24</v>
      </c>
      <c r="U37" s="18">
        <v>23</v>
      </c>
      <c r="V37" s="18">
        <v>22</v>
      </c>
      <c r="W37" s="18">
        <v>21</v>
      </c>
      <c r="X37" s="18">
        <v>94</v>
      </c>
      <c r="Y37" s="18">
        <v>90</v>
      </c>
      <c r="Z37" s="18">
        <v>81</v>
      </c>
      <c r="AA37" s="18">
        <v>75</v>
      </c>
      <c r="AB37" s="18">
        <v>70</v>
      </c>
      <c r="AC37" s="18">
        <v>68</v>
      </c>
      <c r="AD37" s="18">
        <v>66</v>
      </c>
      <c r="AE37" s="18">
        <v>71</v>
      </c>
      <c r="AF37" s="18">
        <v>72</v>
      </c>
      <c r="AG37" s="18">
        <v>67</v>
      </c>
      <c r="AH37" s="18">
        <v>49</v>
      </c>
      <c r="AI37" s="18">
        <v>34</v>
      </c>
      <c r="AJ37" s="18">
        <v>46</v>
      </c>
      <c r="AK37" s="18">
        <v>20</v>
      </c>
      <c r="AL37" s="18">
        <v>2</v>
      </c>
      <c r="AM37" s="18">
        <v>286</v>
      </c>
      <c r="AN37" s="18">
        <v>58</v>
      </c>
      <c r="AO37" s="18">
        <v>51</v>
      </c>
      <c r="AP37" s="18">
        <v>235</v>
      </c>
      <c r="AQ37" s="18">
        <v>26</v>
      </c>
    </row>
    <row r="38" spans="1:43" s="9" customFormat="1" x14ac:dyDescent="0.25">
      <c r="A38" s="15" t="s">
        <v>100</v>
      </c>
      <c r="B38" s="16" t="s">
        <v>101</v>
      </c>
      <c r="C38" s="17">
        <f t="shared" si="9"/>
        <v>1225</v>
      </c>
      <c r="D38" s="18">
        <v>18</v>
      </c>
      <c r="E38" s="18">
        <v>18</v>
      </c>
      <c r="F38" s="18">
        <v>19</v>
      </c>
      <c r="G38" s="18">
        <v>19</v>
      </c>
      <c r="H38" s="18">
        <v>20</v>
      </c>
      <c r="I38" s="18">
        <v>20</v>
      </c>
      <c r="J38" s="18">
        <v>21</v>
      </c>
      <c r="K38" s="18">
        <v>21</v>
      </c>
      <c r="L38" s="18">
        <v>22</v>
      </c>
      <c r="M38" s="18">
        <v>22</v>
      </c>
      <c r="N38" s="18">
        <v>23</v>
      </c>
      <c r="O38" s="18">
        <v>23</v>
      </c>
      <c r="P38" s="18">
        <v>23</v>
      </c>
      <c r="Q38" s="18">
        <v>23</v>
      </c>
      <c r="R38" s="18">
        <v>22</v>
      </c>
      <c r="S38" s="18">
        <v>22</v>
      </c>
      <c r="T38" s="18">
        <v>22</v>
      </c>
      <c r="U38" s="18">
        <v>21</v>
      </c>
      <c r="V38" s="18">
        <v>20</v>
      </c>
      <c r="W38" s="18">
        <v>19</v>
      </c>
      <c r="X38" s="18">
        <v>86</v>
      </c>
      <c r="Y38" s="18">
        <v>82</v>
      </c>
      <c r="Z38" s="18">
        <v>74</v>
      </c>
      <c r="AA38" s="18">
        <v>68</v>
      </c>
      <c r="AB38" s="18">
        <v>64</v>
      </c>
      <c r="AC38" s="18">
        <v>62</v>
      </c>
      <c r="AD38" s="18">
        <v>61</v>
      </c>
      <c r="AE38" s="18">
        <v>65</v>
      </c>
      <c r="AF38" s="18">
        <v>66</v>
      </c>
      <c r="AG38" s="18">
        <v>61</v>
      </c>
      <c r="AH38" s="18">
        <v>45</v>
      </c>
      <c r="AI38" s="18">
        <v>31</v>
      </c>
      <c r="AJ38" s="18">
        <v>42</v>
      </c>
      <c r="AK38" s="18">
        <v>18</v>
      </c>
      <c r="AL38" s="18">
        <v>1</v>
      </c>
      <c r="AM38" s="18">
        <v>262</v>
      </c>
      <c r="AN38" s="18">
        <v>53</v>
      </c>
      <c r="AO38" s="18">
        <v>47</v>
      </c>
      <c r="AP38" s="18">
        <v>215</v>
      </c>
      <c r="AQ38" s="18">
        <v>23</v>
      </c>
    </row>
    <row r="39" spans="1:43" s="9" customFormat="1" x14ac:dyDescent="0.25">
      <c r="A39" s="15" t="s">
        <v>102</v>
      </c>
      <c r="B39" s="16" t="s">
        <v>103</v>
      </c>
      <c r="C39" s="17">
        <f t="shared" si="9"/>
        <v>760</v>
      </c>
      <c r="D39" s="18">
        <v>11</v>
      </c>
      <c r="E39" s="18">
        <v>11</v>
      </c>
      <c r="F39" s="18">
        <v>12</v>
      </c>
      <c r="G39" s="18">
        <v>12</v>
      </c>
      <c r="H39" s="18">
        <v>12</v>
      </c>
      <c r="I39" s="18">
        <v>13</v>
      </c>
      <c r="J39" s="18">
        <v>13</v>
      </c>
      <c r="K39" s="18">
        <v>13</v>
      </c>
      <c r="L39" s="18">
        <v>14</v>
      </c>
      <c r="M39" s="18">
        <v>14</v>
      </c>
      <c r="N39" s="18">
        <v>14</v>
      </c>
      <c r="O39" s="18">
        <v>14</v>
      </c>
      <c r="P39" s="18">
        <v>14</v>
      </c>
      <c r="Q39" s="18">
        <v>14</v>
      </c>
      <c r="R39" s="18">
        <v>14</v>
      </c>
      <c r="S39" s="18">
        <v>14</v>
      </c>
      <c r="T39" s="18">
        <v>13</v>
      </c>
      <c r="U39" s="18">
        <v>13</v>
      </c>
      <c r="V39" s="18">
        <v>13</v>
      </c>
      <c r="W39" s="18">
        <v>12</v>
      </c>
      <c r="X39" s="18">
        <v>53</v>
      </c>
      <c r="Y39" s="18">
        <v>51</v>
      </c>
      <c r="Z39" s="18">
        <v>46</v>
      </c>
      <c r="AA39" s="18">
        <v>42</v>
      </c>
      <c r="AB39" s="18">
        <v>40</v>
      </c>
      <c r="AC39" s="18">
        <v>38</v>
      </c>
      <c r="AD39" s="18">
        <v>38</v>
      </c>
      <c r="AE39" s="18">
        <v>40</v>
      </c>
      <c r="AF39" s="18">
        <v>41</v>
      </c>
      <c r="AG39" s="18">
        <v>38</v>
      </c>
      <c r="AH39" s="18">
        <v>28</v>
      </c>
      <c r="AI39" s="18">
        <v>19</v>
      </c>
      <c r="AJ39" s="18">
        <v>26</v>
      </c>
      <c r="AK39" s="18">
        <v>11</v>
      </c>
      <c r="AL39" s="18">
        <v>1</v>
      </c>
      <c r="AM39" s="18">
        <v>162</v>
      </c>
      <c r="AN39" s="18">
        <v>33</v>
      </c>
      <c r="AO39" s="18">
        <v>29</v>
      </c>
      <c r="AP39" s="18">
        <v>133</v>
      </c>
      <c r="AQ39" s="18">
        <v>14</v>
      </c>
    </row>
    <row r="40" spans="1:43" s="9" customFormat="1" x14ac:dyDescent="0.25">
      <c r="A40" s="15" t="s">
        <v>104</v>
      </c>
      <c r="B40" s="16" t="s">
        <v>105</v>
      </c>
      <c r="C40" s="17">
        <f t="shared" si="9"/>
        <v>1130</v>
      </c>
      <c r="D40" s="18">
        <v>17</v>
      </c>
      <c r="E40" s="18">
        <v>17</v>
      </c>
      <c r="F40" s="18">
        <v>17</v>
      </c>
      <c r="G40" s="18">
        <v>18</v>
      </c>
      <c r="H40" s="18">
        <v>18</v>
      </c>
      <c r="I40" s="18">
        <v>19</v>
      </c>
      <c r="J40" s="18">
        <v>19</v>
      </c>
      <c r="K40" s="18">
        <v>20</v>
      </c>
      <c r="L40" s="18">
        <v>20</v>
      </c>
      <c r="M40" s="18">
        <v>20</v>
      </c>
      <c r="N40" s="18">
        <v>21</v>
      </c>
      <c r="O40" s="18">
        <v>21</v>
      </c>
      <c r="P40" s="18">
        <v>21</v>
      </c>
      <c r="Q40" s="18">
        <v>21</v>
      </c>
      <c r="R40" s="18">
        <v>21</v>
      </c>
      <c r="S40" s="18">
        <v>20</v>
      </c>
      <c r="T40" s="18">
        <v>20</v>
      </c>
      <c r="U40" s="18">
        <v>19</v>
      </c>
      <c r="V40" s="18">
        <v>19</v>
      </c>
      <c r="W40" s="18">
        <v>18</v>
      </c>
      <c r="X40" s="18">
        <v>79</v>
      </c>
      <c r="Y40" s="18">
        <v>76</v>
      </c>
      <c r="Z40" s="18">
        <v>68</v>
      </c>
      <c r="AA40" s="18">
        <v>63</v>
      </c>
      <c r="AB40" s="18">
        <v>59</v>
      </c>
      <c r="AC40" s="18">
        <v>57</v>
      </c>
      <c r="AD40" s="18">
        <v>56</v>
      </c>
      <c r="AE40" s="18">
        <v>60</v>
      </c>
      <c r="AF40" s="18">
        <v>61</v>
      </c>
      <c r="AG40" s="18">
        <v>56</v>
      </c>
      <c r="AH40" s="18">
        <v>41</v>
      </c>
      <c r="AI40" s="18">
        <v>29</v>
      </c>
      <c r="AJ40" s="18">
        <v>39</v>
      </c>
      <c r="AK40" s="18">
        <v>17</v>
      </c>
      <c r="AL40" s="18">
        <v>1</v>
      </c>
      <c r="AM40" s="18">
        <v>242</v>
      </c>
      <c r="AN40" s="18">
        <v>49</v>
      </c>
      <c r="AO40" s="18">
        <v>43</v>
      </c>
      <c r="AP40" s="18">
        <v>199</v>
      </c>
      <c r="AQ40" s="18">
        <v>22</v>
      </c>
    </row>
    <row r="41" spans="1:43" s="9" customFormat="1" x14ac:dyDescent="0.25">
      <c r="A41" s="15" t="s">
        <v>106</v>
      </c>
      <c r="B41" s="16" t="s">
        <v>107</v>
      </c>
      <c r="C41" s="17">
        <f t="shared" si="9"/>
        <v>1091</v>
      </c>
      <c r="D41" s="18">
        <v>16</v>
      </c>
      <c r="E41" s="18">
        <v>16</v>
      </c>
      <c r="F41" s="18">
        <v>17</v>
      </c>
      <c r="G41" s="18">
        <v>17</v>
      </c>
      <c r="H41" s="18">
        <v>18</v>
      </c>
      <c r="I41" s="18">
        <v>18</v>
      </c>
      <c r="J41" s="18">
        <v>19</v>
      </c>
      <c r="K41" s="18">
        <v>19</v>
      </c>
      <c r="L41" s="18">
        <v>19</v>
      </c>
      <c r="M41" s="18">
        <v>20</v>
      </c>
      <c r="N41" s="18">
        <v>20</v>
      </c>
      <c r="O41" s="18">
        <v>20</v>
      </c>
      <c r="P41" s="18">
        <v>21</v>
      </c>
      <c r="Q41" s="18">
        <v>20</v>
      </c>
      <c r="R41" s="18">
        <v>20</v>
      </c>
      <c r="S41" s="18">
        <v>20</v>
      </c>
      <c r="T41" s="18">
        <v>19</v>
      </c>
      <c r="U41" s="18">
        <v>19</v>
      </c>
      <c r="V41" s="18">
        <v>18</v>
      </c>
      <c r="W41" s="18">
        <v>17</v>
      </c>
      <c r="X41" s="18">
        <v>76</v>
      </c>
      <c r="Y41" s="18">
        <v>73</v>
      </c>
      <c r="Z41" s="18">
        <v>66</v>
      </c>
      <c r="AA41" s="18">
        <v>61</v>
      </c>
      <c r="AB41" s="18">
        <v>57</v>
      </c>
      <c r="AC41" s="18">
        <v>55</v>
      </c>
      <c r="AD41" s="18">
        <v>54</v>
      </c>
      <c r="AE41" s="18">
        <v>58</v>
      </c>
      <c r="AF41" s="18">
        <v>59</v>
      </c>
      <c r="AG41" s="18">
        <v>54</v>
      </c>
      <c r="AH41" s="18">
        <v>40</v>
      </c>
      <c r="AI41" s="18">
        <v>28</v>
      </c>
      <c r="AJ41" s="18">
        <v>37</v>
      </c>
      <c r="AK41" s="18">
        <v>16</v>
      </c>
      <c r="AL41" s="18">
        <v>1</v>
      </c>
      <c r="AM41" s="18">
        <v>233</v>
      </c>
      <c r="AN41" s="18">
        <v>48</v>
      </c>
      <c r="AO41" s="18">
        <v>42</v>
      </c>
      <c r="AP41" s="18">
        <v>192</v>
      </c>
      <c r="AQ41" s="18">
        <v>21</v>
      </c>
    </row>
    <row r="42" spans="1:43" s="9" customFormat="1" x14ac:dyDescent="0.25">
      <c r="A42" s="15" t="s">
        <v>108</v>
      </c>
      <c r="B42" s="16" t="s">
        <v>109</v>
      </c>
      <c r="C42" s="17">
        <f t="shared" si="9"/>
        <v>1526</v>
      </c>
      <c r="D42" s="18">
        <v>22</v>
      </c>
      <c r="E42" s="18">
        <v>23</v>
      </c>
      <c r="F42" s="18">
        <v>23</v>
      </c>
      <c r="G42" s="18">
        <v>24</v>
      </c>
      <c r="H42" s="18">
        <v>25</v>
      </c>
      <c r="I42" s="18">
        <v>25</v>
      </c>
      <c r="J42" s="18">
        <v>26</v>
      </c>
      <c r="K42" s="18">
        <v>27</v>
      </c>
      <c r="L42" s="18">
        <v>27</v>
      </c>
      <c r="M42" s="18">
        <v>28</v>
      </c>
      <c r="N42" s="18">
        <v>28</v>
      </c>
      <c r="O42" s="18">
        <v>29</v>
      </c>
      <c r="P42" s="18">
        <v>29</v>
      </c>
      <c r="Q42" s="18">
        <v>28</v>
      </c>
      <c r="R42" s="18">
        <v>28</v>
      </c>
      <c r="S42" s="18">
        <v>27</v>
      </c>
      <c r="T42" s="18">
        <v>27</v>
      </c>
      <c r="U42" s="18">
        <v>26</v>
      </c>
      <c r="V42" s="18">
        <v>25</v>
      </c>
      <c r="W42" s="18">
        <v>24</v>
      </c>
      <c r="X42" s="18">
        <v>107</v>
      </c>
      <c r="Y42" s="18">
        <v>103</v>
      </c>
      <c r="Z42" s="18">
        <v>92</v>
      </c>
      <c r="AA42" s="18">
        <v>85</v>
      </c>
      <c r="AB42" s="18">
        <v>80</v>
      </c>
      <c r="AC42" s="18">
        <v>77</v>
      </c>
      <c r="AD42" s="18">
        <v>75</v>
      </c>
      <c r="AE42" s="18">
        <v>81</v>
      </c>
      <c r="AF42" s="18">
        <v>82</v>
      </c>
      <c r="AG42" s="18">
        <v>76</v>
      </c>
      <c r="AH42" s="18">
        <v>56</v>
      </c>
      <c r="AI42" s="18">
        <v>39</v>
      </c>
      <c r="AJ42" s="18">
        <v>52</v>
      </c>
      <c r="AK42" s="18">
        <v>23</v>
      </c>
      <c r="AL42" s="18">
        <v>2</v>
      </c>
      <c r="AM42" s="18">
        <v>326</v>
      </c>
      <c r="AN42" s="18">
        <v>67</v>
      </c>
      <c r="AO42" s="18">
        <v>58</v>
      </c>
      <c r="AP42" s="18">
        <v>268</v>
      </c>
      <c r="AQ42" s="18">
        <v>29</v>
      </c>
    </row>
    <row r="43" spans="1:43" s="12" customFormat="1" ht="14.25" x14ac:dyDescent="0.2">
      <c r="A43" s="107" t="s">
        <v>110</v>
      </c>
      <c r="B43" s="108"/>
      <c r="C43" s="20">
        <f t="shared" ref="C43:AQ43" si="10">+C44+C51+C54</f>
        <v>14462</v>
      </c>
      <c r="D43" s="25">
        <f t="shared" si="10"/>
        <v>275</v>
      </c>
      <c r="E43" s="25">
        <f t="shared" si="10"/>
        <v>280</v>
      </c>
      <c r="F43" s="25">
        <f t="shared" si="10"/>
        <v>282</v>
      </c>
      <c r="G43" s="25">
        <f t="shared" si="10"/>
        <v>281</v>
      </c>
      <c r="H43" s="25">
        <f t="shared" si="10"/>
        <v>279</v>
      </c>
      <c r="I43" s="25">
        <f t="shared" si="10"/>
        <v>274</v>
      </c>
      <c r="J43" s="25">
        <f t="shared" si="10"/>
        <v>269</v>
      </c>
      <c r="K43" s="25">
        <f t="shared" si="10"/>
        <v>263</v>
      </c>
      <c r="L43" s="25">
        <f t="shared" si="10"/>
        <v>256</v>
      </c>
      <c r="M43" s="25">
        <f t="shared" si="10"/>
        <v>251</v>
      </c>
      <c r="N43" s="25">
        <f t="shared" si="10"/>
        <v>244</v>
      </c>
      <c r="O43" s="25">
        <f t="shared" si="10"/>
        <v>238</v>
      </c>
      <c r="P43" s="25">
        <f t="shared" si="10"/>
        <v>236</v>
      </c>
      <c r="Q43" s="25">
        <f t="shared" si="10"/>
        <v>239</v>
      </c>
      <c r="R43" s="25">
        <f t="shared" si="10"/>
        <v>247</v>
      </c>
      <c r="S43" s="25">
        <f t="shared" si="10"/>
        <v>254</v>
      </c>
      <c r="T43" s="25">
        <f t="shared" si="10"/>
        <v>262</v>
      </c>
      <c r="U43" s="25">
        <f t="shared" si="10"/>
        <v>270</v>
      </c>
      <c r="V43" s="25">
        <f t="shared" si="10"/>
        <v>278</v>
      </c>
      <c r="W43" s="25">
        <f t="shared" si="10"/>
        <v>288</v>
      </c>
      <c r="X43" s="25">
        <f t="shared" si="10"/>
        <v>1502</v>
      </c>
      <c r="Y43" s="25">
        <f t="shared" si="10"/>
        <v>1345</v>
      </c>
      <c r="Z43" s="25">
        <f t="shared" si="10"/>
        <v>1090</v>
      </c>
      <c r="AA43" s="25">
        <f t="shared" si="10"/>
        <v>912</v>
      </c>
      <c r="AB43" s="25">
        <f t="shared" si="10"/>
        <v>840</v>
      </c>
      <c r="AC43" s="25">
        <f t="shared" si="10"/>
        <v>693</v>
      </c>
      <c r="AD43" s="25">
        <f t="shared" si="10"/>
        <v>596</v>
      </c>
      <c r="AE43" s="25">
        <f t="shared" si="10"/>
        <v>522</v>
      </c>
      <c r="AF43" s="25">
        <f t="shared" si="10"/>
        <v>414</v>
      </c>
      <c r="AG43" s="25">
        <f t="shared" si="10"/>
        <v>455</v>
      </c>
      <c r="AH43" s="25">
        <f t="shared" si="10"/>
        <v>350</v>
      </c>
      <c r="AI43" s="25">
        <f t="shared" si="10"/>
        <v>214</v>
      </c>
      <c r="AJ43" s="25">
        <f t="shared" si="10"/>
        <v>263</v>
      </c>
      <c r="AK43" s="25">
        <f t="shared" si="10"/>
        <v>282</v>
      </c>
      <c r="AL43" s="25">
        <f t="shared" si="10"/>
        <v>21</v>
      </c>
      <c r="AM43" s="25">
        <f t="shared" si="10"/>
        <v>3568</v>
      </c>
      <c r="AN43" s="25">
        <f t="shared" si="10"/>
        <v>607</v>
      </c>
      <c r="AO43" s="25">
        <f t="shared" si="10"/>
        <v>635</v>
      </c>
      <c r="AP43" s="25">
        <f t="shared" si="10"/>
        <v>2931</v>
      </c>
      <c r="AQ43" s="26">
        <f t="shared" si="10"/>
        <v>364</v>
      </c>
    </row>
    <row r="44" spans="1:43" s="12" customFormat="1" ht="14.25" x14ac:dyDescent="0.2">
      <c r="A44" s="99" t="s">
        <v>111</v>
      </c>
      <c r="B44" s="100"/>
      <c r="C44" s="42">
        <f t="shared" ref="C44:AQ44" si="11">SUM(C45:C50)</f>
        <v>7809</v>
      </c>
      <c r="D44" s="23">
        <f t="shared" si="11"/>
        <v>162</v>
      </c>
      <c r="E44" s="23">
        <f t="shared" si="11"/>
        <v>162</v>
      </c>
      <c r="F44" s="23">
        <f t="shared" si="11"/>
        <v>161</v>
      </c>
      <c r="G44" s="23">
        <f t="shared" si="11"/>
        <v>158</v>
      </c>
      <c r="H44" s="23">
        <f t="shared" si="11"/>
        <v>154</v>
      </c>
      <c r="I44" s="23">
        <f t="shared" si="11"/>
        <v>150</v>
      </c>
      <c r="J44" s="23">
        <f t="shared" si="11"/>
        <v>146</v>
      </c>
      <c r="K44" s="23">
        <f t="shared" si="11"/>
        <v>141</v>
      </c>
      <c r="L44" s="23">
        <f t="shared" si="11"/>
        <v>136</v>
      </c>
      <c r="M44" s="23">
        <f t="shared" si="11"/>
        <v>131</v>
      </c>
      <c r="N44" s="23">
        <f t="shared" si="11"/>
        <v>127</v>
      </c>
      <c r="O44" s="23">
        <f t="shared" si="11"/>
        <v>123</v>
      </c>
      <c r="P44" s="23">
        <f t="shared" si="11"/>
        <v>121</v>
      </c>
      <c r="Q44" s="23">
        <f t="shared" si="11"/>
        <v>123</v>
      </c>
      <c r="R44" s="23">
        <f t="shared" si="11"/>
        <v>128</v>
      </c>
      <c r="S44" s="23">
        <f t="shared" si="11"/>
        <v>133</v>
      </c>
      <c r="T44" s="23">
        <f t="shared" si="11"/>
        <v>139</v>
      </c>
      <c r="U44" s="23">
        <f t="shared" si="11"/>
        <v>144</v>
      </c>
      <c r="V44" s="23">
        <f t="shared" si="11"/>
        <v>147</v>
      </c>
      <c r="W44" s="23">
        <f t="shared" si="11"/>
        <v>150</v>
      </c>
      <c r="X44" s="23">
        <f t="shared" si="11"/>
        <v>782</v>
      </c>
      <c r="Y44" s="23">
        <f t="shared" si="11"/>
        <v>754</v>
      </c>
      <c r="Z44" s="23">
        <f t="shared" si="11"/>
        <v>627</v>
      </c>
      <c r="AA44" s="23">
        <f t="shared" si="11"/>
        <v>497</v>
      </c>
      <c r="AB44" s="23">
        <f t="shared" si="11"/>
        <v>465</v>
      </c>
      <c r="AC44" s="23">
        <f t="shared" si="11"/>
        <v>368</v>
      </c>
      <c r="AD44" s="23">
        <f t="shared" si="11"/>
        <v>327</v>
      </c>
      <c r="AE44" s="23">
        <f t="shared" si="11"/>
        <v>284</v>
      </c>
      <c r="AF44" s="23">
        <f t="shared" si="11"/>
        <v>220</v>
      </c>
      <c r="AG44" s="23">
        <f t="shared" si="11"/>
        <v>225</v>
      </c>
      <c r="AH44" s="23">
        <f t="shared" si="11"/>
        <v>181</v>
      </c>
      <c r="AI44" s="23">
        <f t="shared" si="11"/>
        <v>108</v>
      </c>
      <c r="AJ44" s="23">
        <f t="shared" si="11"/>
        <v>135</v>
      </c>
      <c r="AK44" s="23">
        <f t="shared" si="11"/>
        <v>166</v>
      </c>
      <c r="AL44" s="23">
        <f t="shared" si="11"/>
        <v>12</v>
      </c>
      <c r="AM44" s="23">
        <f t="shared" si="11"/>
        <v>2042</v>
      </c>
      <c r="AN44" s="23">
        <f t="shared" si="11"/>
        <v>319</v>
      </c>
      <c r="AO44" s="23">
        <f t="shared" si="11"/>
        <v>371</v>
      </c>
      <c r="AP44" s="23">
        <f t="shared" si="11"/>
        <v>1671</v>
      </c>
      <c r="AQ44" s="24">
        <f t="shared" si="11"/>
        <v>212</v>
      </c>
    </row>
    <row r="45" spans="1:43" s="9" customFormat="1" x14ac:dyDescent="0.25">
      <c r="A45" s="15" t="s">
        <v>112</v>
      </c>
      <c r="B45" s="16" t="s">
        <v>113</v>
      </c>
      <c r="C45" s="17">
        <f t="shared" ref="C45:C50" si="12">SUM(D45:AJ45)</f>
        <v>2812</v>
      </c>
      <c r="D45" s="18">
        <v>58</v>
      </c>
      <c r="E45" s="18">
        <v>58</v>
      </c>
      <c r="F45" s="18">
        <v>58</v>
      </c>
      <c r="G45" s="18">
        <v>57</v>
      </c>
      <c r="H45" s="18">
        <v>55</v>
      </c>
      <c r="I45" s="18">
        <v>53</v>
      </c>
      <c r="J45" s="18">
        <v>53</v>
      </c>
      <c r="K45" s="18">
        <v>51</v>
      </c>
      <c r="L45" s="18">
        <v>49</v>
      </c>
      <c r="M45" s="18">
        <v>47</v>
      </c>
      <c r="N45" s="18">
        <v>45</v>
      </c>
      <c r="O45" s="18">
        <v>45</v>
      </c>
      <c r="P45" s="18">
        <v>43</v>
      </c>
      <c r="Q45" s="18">
        <v>45</v>
      </c>
      <c r="R45" s="18">
        <v>46</v>
      </c>
      <c r="S45" s="18">
        <v>49</v>
      </c>
      <c r="T45" s="18">
        <v>50</v>
      </c>
      <c r="U45" s="18">
        <v>52</v>
      </c>
      <c r="V45" s="18">
        <v>54</v>
      </c>
      <c r="W45" s="18">
        <v>53</v>
      </c>
      <c r="X45" s="18">
        <v>282</v>
      </c>
      <c r="Y45" s="18">
        <v>272</v>
      </c>
      <c r="Z45" s="18">
        <v>226</v>
      </c>
      <c r="AA45" s="18">
        <v>180</v>
      </c>
      <c r="AB45" s="18">
        <v>167</v>
      </c>
      <c r="AC45" s="18">
        <v>133</v>
      </c>
      <c r="AD45" s="18">
        <v>117</v>
      </c>
      <c r="AE45" s="18">
        <v>102</v>
      </c>
      <c r="AF45" s="18">
        <v>79</v>
      </c>
      <c r="AG45" s="18">
        <v>81</v>
      </c>
      <c r="AH45" s="18">
        <v>64</v>
      </c>
      <c r="AI45" s="18">
        <v>39</v>
      </c>
      <c r="AJ45" s="18">
        <v>49</v>
      </c>
      <c r="AK45" s="18">
        <v>60</v>
      </c>
      <c r="AL45" s="18">
        <v>4</v>
      </c>
      <c r="AM45" s="18">
        <v>737</v>
      </c>
      <c r="AN45" s="18">
        <v>115</v>
      </c>
      <c r="AO45" s="18">
        <v>134</v>
      </c>
      <c r="AP45" s="18">
        <v>603</v>
      </c>
      <c r="AQ45" s="18">
        <v>76</v>
      </c>
    </row>
    <row r="46" spans="1:43" s="9" customFormat="1" x14ac:dyDescent="0.25">
      <c r="A46" s="15" t="s">
        <v>114</v>
      </c>
      <c r="B46" s="16" t="s">
        <v>115</v>
      </c>
      <c r="C46" s="17">
        <f t="shared" si="12"/>
        <v>1667</v>
      </c>
      <c r="D46" s="18">
        <v>35</v>
      </c>
      <c r="E46" s="18">
        <v>35</v>
      </c>
      <c r="F46" s="18">
        <v>34</v>
      </c>
      <c r="G46" s="18">
        <v>34</v>
      </c>
      <c r="H46" s="18">
        <v>33</v>
      </c>
      <c r="I46" s="18">
        <v>32</v>
      </c>
      <c r="J46" s="18">
        <v>31</v>
      </c>
      <c r="K46" s="18">
        <v>30</v>
      </c>
      <c r="L46" s="18">
        <v>29</v>
      </c>
      <c r="M46" s="18">
        <v>28</v>
      </c>
      <c r="N46" s="18">
        <v>27</v>
      </c>
      <c r="O46" s="18">
        <v>26</v>
      </c>
      <c r="P46" s="18">
        <v>26</v>
      </c>
      <c r="Q46" s="18">
        <v>26</v>
      </c>
      <c r="R46" s="18">
        <v>27</v>
      </c>
      <c r="S46" s="18">
        <v>28</v>
      </c>
      <c r="T46" s="18">
        <v>30</v>
      </c>
      <c r="U46" s="18">
        <v>31</v>
      </c>
      <c r="V46" s="18">
        <v>31</v>
      </c>
      <c r="W46" s="18">
        <v>32</v>
      </c>
      <c r="X46" s="18">
        <v>167</v>
      </c>
      <c r="Y46" s="18">
        <v>161</v>
      </c>
      <c r="Z46" s="18">
        <v>134</v>
      </c>
      <c r="AA46" s="18">
        <v>106</v>
      </c>
      <c r="AB46" s="18">
        <v>99</v>
      </c>
      <c r="AC46" s="18">
        <v>78</v>
      </c>
      <c r="AD46" s="18">
        <v>70</v>
      </c>
      <c r="AE46" s="18">
        <v>61</v>
      </c>
      <c r="AF46" s="18">
        <v>47</v>
      </c>
      <c r="AG46" s="18">
        <v>48</v>
      </c>
      <c r="AH46" s="18">
        <v>39</v>
      </c>
      <c r="AI46" s="18">
        <v>23</v>
      </c>
      <c r="AJ46" s="18">
        <v>29</v>
      </c>
      <c r="AK46" s="18">
        <v>35</v>
      </c>
      <c r="AL46" s="18">
        <v>3</v>
      </c>
      <c r="AM46" s="18">
        <v>435</v>
      </c>
      <c r="AN46" s="18">
        <v>68</v>
      </c>
      <c r="AO46" s="18">
        <v>79</v>
      </c>
      <c r="AP46" s="18">
        <v>356</v>
      </c>
      <c r="AQ46" s="18">
        <v>45</v>
      </c>
    </row>
    <row r="47" spans="1:43" s="9" customFormat="1" x14ac:dyDescent="0.25">
      <c r="A47" s="15" t="s">
        <v>116</v>
      </c>
      <c r="B47" s="16" t="s">
        <v>117</v>
      </c>
      <c r="C47" s="17">
        <f t="shared" si="12"/>
        <v>759</v>
      </c>
      <c r="D47" s="18">
        <v>16</v>
      </c>
      <c r="E47" s="18">
        <v>16</v>
      </c>
      <c r="F47" s="18">
        <v>16</v>
      </c>
      <c r="G47" s="18">
        <v>15</v>
      </c>
      <c r="H47" s="18">
        <v>15</v>
      </c>
      <c r="I47" s="18">
        <v>15</v>
      </c>
      <c r="J47" s="18">
        <v>14</v>
      </c>
      <c r="K47" s="18">
        <v>14</v>
      </c>
      <c r="L47" s="18">
        <v>13</v>
      </c>
      <c r="M47" s="18">
        <v>13</v>
      </c>
      <c r="N47" s="18">
        <v>12</v>
      </c>
      <c r="O47" s="18">
        <v>12</v>
      </c>
      <c r="P47" s="18">
        <v>12</v>
      </c>
      <c r="Q47" s="18">
        <v>12</v>
      </c>
      <c r="R47" s="18">
        <v>12</v>
      </c>
      <c r="S47" s="18">
        <v>13</v>
      </c>
      <c r="T47" s="18">
        <v>13</v>
      </c>
      <c r="U47" s="18">
        <v>14</v>
      </c>
      <c r="V47" s="18">
        <v>14</v>
      </c>
      <c r="W47" s="18">
        <v>15</v>
      </c>
      <c r="X47" s="18">
        <v>76</v>
      </c>
      <c r="Y47" s="18">
        <v>73</v>
      </c>
      <c r="Z47" s="18">
        <v>61</v>
      </c>
      <c r="AA47" s="18">
        <v>48</v>
      </c>
      <c r="AB47" s="18">
        <v>45</v>
      </c>
      <c r="AC47" s="18">
        <v>36</v>
      </c>
      <c r="AD47" s="18">
        <v>32</v>
      </c>
      <c r="AE47" s="18">
        <v>28</v>
      </c>
      <c r="AF47" s="18">
        <v>21</v>
      </c>
      <c r="AG47" s="18">
        <v>22</v>
      </c>
      <c r="AH47" s="18">
        <v>18</v>
      </c>
      <c r="AI47" s="18">
        <v>10</v>
      </c>
      <c r="AJ47" s="18">
        <v>13</v>
      </c>
      <c r="AK47" s="18">
        <v>16</v>
      </c>
      <c r="AL47" s="18">
        <v>1</v>
      </c>
      <c r="AM47" s="18">
        <v>198</v>
      </c>
      <c r="AN47" s="18">
        <v>31</v>
      </c>
      <c r="AO47" s="18">
        <v>36</v>
      </c>
      <c r="AP47" s="18">
        <v>162</v>
      </c>
      <c r="AQ47" s="18">
        <v>21</v>
      </c>
    </row>
    <row r="48" spans="1:43" s="9" customFormat="1" x14ac:dyDescent="0.25">
      <c r="A48" s="15" t="s">
        <v>118</v>
      </c>
      <c r="B48" s="16" t="s">
        <v>119</v>
      </c>
      <c r="C48" s="17">
        <f t="shared" si="12"/>
        <v>714</v>
      </c>
      <c r="D48" s="18">
        <v>15</v>
      </c>
      <c r="E48" s="18">
        <v>15</v>
      </c>
      <c r="F48" s="18">
        <v>15</v>
      </c>
      <c r="G48" s="18">
        <v>14</v>
      </c>
      <c r="H48" s="18">
        <v>14</v>
      </c>
      <c r="I48" s="18">
        <v>14</v>
      </c>
      <c r="J48" s="18">
        <v>13</v>
      </c>
      <c r="K48" s="18">
        <v>13</v>
      </c>
      <c r="L48" s="18">
        <v>12</v>
      </c>
      <c r="M48" s="18">
        <v>12</v>
      </c>
      <c r="N48" s="18">
        <v>12</v>
      </c>
      <c r="O48" s="18">
        <v>11</v>
      </c>
      <c r="P48" s="18">
        <v>11</v>
      </c>
      <c r="Q48" s="18">
        <v>11</v>
      </c>
      <c r="R48" s="18">
        <v>12</v>
      </c>
      <c r="S48" s="18">
        <v>12</v>
      </c>
      <c r="T48" s="18">
        <v>13</v>
      </c>
      <c r="U48" s="18">
        <v>13</v>
      </c>
      <c r="V48" s="18">
        <v>13</v>
      </c>
      <c r="W48" s="18">
        <v>14</v>
      </c>
      <c r="X48" s="18">
        <v>71</v>
      </c>
      <c r="Y48" s="18">
        <v>69</v>
      </c>
      <c r="Z48" s="18">
        <v>57</v>
      </c>
      <c r="AA48" s="18">
        <v>45</v>
      </c>
      <c r="AB48" s="18">
        <v>43</v>
      </c>
      <c r="AC48" s="18">
        <v>34</v>
      </c>
      <c r="AD48" s="18">
        <v>30</v>
      </c>
      <c r="AE48" s="18">
        <v>26</v>
      </c>
      <c r="AF48" s="18">
        <v>20</v>
      </c>
      <c r="AG48" s="18">
        <v>21</v>
      </c>
      <c r="AH48" s="18">
        <v>17</v>
      </c>
      <c r="AI48" s="18">
        <v>10</v>
      </c>
      <c r="AJ48" s="18">
        <v>12</v>
      </c>
      <c r="AK48" s="18">
        <v>15</v>
      </c>
      <c r="AL48" s="18">
        <v>1</v>
      </c>
      <c r="AM48" s="18">
        <v>187</v>
      </c>
      <c r="AN48" s="18">
        <v>29</v>
      </c>
      <c r="AO48" s="18">
        <v>34</v>
      </c>
      <c r="AP48" s="18">
        <v>153</v>
      </c>
      <c r="AQ48" s="18">
        <v>19</v>
      </c>
    </row>
    <row r="49" spans="1:43" s="9" customFormat="1" x14ac:dyDescent="0.25">
      <c r="A49" s="15" t="s">
        <v>120</v>
      </c>
      <c r="B49" s="16" t="s">
        <v>121</v>
      </c>
      <c r="C49" s="17">
        <f t="shared" si="12"/>
        <v>836</v>
      </c>
      <c r="D49" s="18">
        <v>17</v>
      </c>
      <c r="E49" s="18">
        <v>17</v>
      </c>
      <c r="F49" s="18">
        <v>17</v>
      </c>
      <c r="G49" s="18">
        <v>17</v>
      </c>
      <c r="H49" s="18">
        <v>17</v>
      </c>
      <c r="I49" s="18">
        <v>16</v>
      </c>
      <c r="J49" s="18">
        <v>16</v>
      </c>
      <c r="K49" s="18">
        <v>15</v>
      </c>
      <c r="L49" s="18">
        <v>15</v>
      </c>
      <c r="M49" s="18">
        <v>14</v>
      </c>
      <c r="N49" s="18">
        <v>14</v>
      </c>
      <c r="O49" s="18">
        <v>13</v>
      </c>
      <c r="P49" s="18">
        <v>13</v>
      </c>
      <c r="Q49" s="18">
        <v>13</v>
      </c>
      <c r="R49" s="18">
        <v>14</v>
      </c>
      <c r="S49" s="18">
        <v>14</v>
      </c>
      <c r="T49" s="18">
        <v>15</v>
      </c>
      <c r="U49" s="18">
        <v>15</v>
      </c>
      <c r="V49" s="18">
        <v>16</v>
      </c>
      <c r="W49" s="18">
        <v>16</v>
      </c>
      <c r="X49" s="18">
        <v>84</v>
      </c>
      <c r="Y49" s="18">
        <v>81</v>
      </c>
      <c r="Z49" s="18">
        <v>67</v>
      </c>
      <c r="AA49" s="18">
        <v>53</v>
      </c>
      <c r="AB49" s="18">
        <v>50</v>
      </c>
      <c r="AC49" s="18">
        <v>39</v>
      </c>
      <c r="AD49" s="18">
        <v>35</v>
      </c>
      <c r="AE49" s="18">
        <v>30</v>
      </c>
      <c r="AF49" s="18">
        <v>24</v>
      </c>
      <c r="AG49" s="18">
        <v>24</v>
      </c>
      <c r="AH49" s="18">
        <v>19</v>
      </c>
      <c r="AI49" s="18">
        <v>12</v>
      </c>
      <c r="AJ49" s="18">
        <v>14</v>
      </c>
      <c r="AK49" s="18">
        <v>18</v>
      </c>
      <c r="AL49" s="18">
        <v>1</v>
      </c>
      <c r="AM49" s="18">
        <v>219</v>
      </c>
      <c r="AN49" s="18">
        <v>34</v>
      </c>
      <c r="AO49" s="18">
        <v>40</v>
      </c>
      <c r="AP49" s="18">
        <v>179</v>
      </c>
      <c r="AQ49" s="18">
        <v>23</v>
      </c>
    </row>
    <row r="50" spans="1:43" s="9" customFormat="1" x14ac:dyDescent="0.25">
      <c r="A50" s="15" t="s">
        <v>122</v>
      </c>
      <c r="B50" s="16" t="s">
        <v>123</v>
      </c>
      <c r="C50" s="17">
        <f t="shared" si="12"/>
        <v>1021</v>
      </c>
      <c r="D50" s="18">
        <v>21</v>
      </c>
      <c r="E50" s="18">
        <v>21</v>
      </c>
      <c r="F50" s="18">
        <v>21</v>
      </c>
      <c r="G50" s="18">
        <v>21</v>
      </c>
      <c r="H50" s="18">
        <v>20</v>
      </c>
      <c r="I50" s="18">
        <v>20</v>
      </c>
      <c r="J50" s="18">
        <v>19</v>
      </c>
      <c r="K50" s="18">
        <v>18</v>
      </c>
      <c r="L50" s="18">
        <v>18</v>
      </c>
      <c r="M50" s="18">
        <v>17</v>
      </c>
      <c r="N50" s="18">
        <v>17</v>
      </c>
      <c r="O50" s="18">
        <v>16</v>
      </c>
      <c r="P50" s="18">
        <v>16</v>
      </c>
      <c r="Q50" s="18">
        <v>16</v>
      </c>
      <c r="R50" s="18">
        <v>17</v>
      </c>
      <c r="S50" s="18">
        <v>17</v>
      </c>
      <c r="T50" s="18">
        <v>18</v>
      </c>
      <c r="U50" s="18">
        <v>19</v>
      </c>
      <c r="V50" s="18">
        <v>19</v>
      </c>
      <c r="W50" s="18">
        <v>20</v>
      </c>
      <c r="X50" s="18">
        <v>102</v>
      </c>
      <c r="Y50" s="18">
        <v>98</v>
      </c>
      <c r="Z50" s="18">
        <v>82</v>
      </c>
      <c r="AA50" s="18">
        <v>65</v>
      </c>
      <c r="AB50" s="18">
        <v>61</v>
      </c>
      <c r="AC50" s="18">
        <v>48</v>
      </c>
      <c r="AD50" s="18">
        <v>43</v>
      </c>
      <c r="AE50" s="18">
        <v>37</v>
      </c>
      <c r="AF50" s="18">
        <v>29</v>
      </c>
      <c r="AG50" s="18">
        <v>29</v>
      </c>
      <c r="AH50" s="18">
        <v>24</v>
      </c>
      <c r="AI50" s="18">
        <v>14</v>
      </c>
      <c r="AJ50" s="18">
        <v>18</v>
      </c>
      <c r="AK50" s="18">
        <v>22</v>
      </c>
      <c r="AL50" s="18">
        <v>2</v>
      </c>
      <c r="AM50" s="18">
        <v>266</v>
      </c>
      <c r="AN50" s="18">
        <v>42</v>
      </c>
      <c r="AO50" s="18">
        <v>48</v>
      </c>
      <c r="AP50" s="18">
        <v>218</v>
      </c>
      <c r="AQ50" s="18">
        <v>28</v>
      </c>
    </row>
    <row r="51" spans="1:43" s="12" customFormat="1" ht="14.25" x14ac:dyDescent="0.2">
      <c r="A51" s="101" t="s">
        <v>124</v>
      </c>
      <c r="B51" s="102"/>
      <c r="C51" s="20">
        <f t="shared" ref="C51:AQ51" si="13">SUM(C52:C53)</f>
        <v>4429</v>
      </c>
      <c r="D51" s="25">
        <f t="shared" si="13"/>
        <v>72</v>
      </c>
      <c r="E51" s="25">
        <f t="shared" si="13"/>
        <v>76</v>
      </c>
      <c r="F51" s="25">
        <f t="shared" si="13"/>
        <v>79</v>
      </c>
      <c r="G51" s="25">
        <f t="shared" si="13"/>
        <v>82</v>
      </c>
      <c r="H51" s="25">
        <f t="shared" si="13"/>
        <v>84</v>
      </c>
      <c r="I51" s="25">
        <f t="shared" si="13"/>
        <v>85</v>
      </c>
      <c r="J51" s="25">
        <f t="shared" si="13"/>
        <v>86</v>
      </c>
      <c r="K51" s="25">
        <f t="shared" si="13"/>
        <v>86</v>
      </c>
      <c r="L51" s="25">
        <f t="shared" si="13"/>
        <v>86</v>
      </c>
      <c r="M51" s="25">
        <f t="shared" si="13"/>
        <v>86</v>
      </c>
      <c r="N51" s="25">
        <f t="shared" si="13"/>
        <v>85</v>
      </c>
      <c r="O51" s="25">
        <f t="shared" si="13"/>
        <v>85</v>
      </c>
      <c r="P51" s="25">
        <f t="shared" si="13"/>
        <v>84</v>
      </c>
      <c r="Q51" s="25">
        <f t="shared" si="13"/>
        <v>82</v>
      </c>
      <c r="R51" s="25">
        <f t="shared" si="13"/>
        <v>80</v>
      </c>
      <c r="S51" s="25">
        <f t="shared" si="13"/>
        <v>77</v>
      </c>
      <c r="T51" s="25">
        <f t="shared" si="13"/>
        <v>74</v>
      </c>
      <c r="U51" s="25">
        <f t="shared" si="13"/>
        <v>74</v>
      </c>
      <c r="V51" s="25">
        <f t="shared" si="13"/>
        <v>78</v>
      </c>
      <c r="W51" s="25">
        <f t="shared" si="13"/>
        <v>85</v>
      </c>
      <c r="X51" s="25">
        <f t="shared" si="13"/>
        <v>468</v>
      </c>
      <c r="Y51" s="25">
        <f t="shared" si="13"/>
        <v>363</v>
      </c>
      <c r="Z51" s="25">
        <f t="shared" si="13"/>
        <v>276</v>
      </c>
      <c r="AA51" s="25">
        <f t="shared" si="13"/>
        <v>257</v>
      </c>
      <c r="AB51" s="25">
        <f t="shared" si="13"/>
        <v>239</v>
      </c>
      <c r="AC51" s="25">
        <f t="shared" si="13"/>
        <v>223</v>
      </c>
      <c r="AD51" s="25">
        <f t="shared" si="13"/>
        <v>168</v>
      </c>
      <c r="AE51" s="25">
        <f t="shared" si="13"/>
        <v>185</v>
      </c>
      <c r="AF51" s="25">
        <f t="shared" si="13"/>
        <v>139</v>
      </c>
      <c r="AG51" s="25">
        <f t="shared" si="13"/>
        <v>174</v>
      </c>
      <c r="AH51" s="25">
        <f t="shared" si="13"/>
        <v>135</v>
      </c>
      <c r="AI51" s="25">
        <f t="shared" si="13"/>
        <v>73</v>
      </c>
      <c r="AJ51" s="25">
        <f t="shared" si="13"/>
        <v>103</v>
      </c>
      <c r="AK51" s="25">
        <f t="shared" si="13"/>
        <v>74</v>
      </c>
      <c r="AL51" s="25">
        <f t="shared" si="13"/>
        <v>6</v>
      </c>
      <c r="AM51" s="25">
        <f t="shared" si="13"/>
        <v>1053</v>
      </c>
      <c r="AN51" s="25">
        <f t="shared" si="13"/>
        <v>214</v>
      </c>
      <c r="AO51" s="25">
        <f t="shared" si="13"/>
        <v>188</v>
      </c>
      <c r="AP51" s="25">
        <f t="shared" si="13"/>
        <v>865</v>
      </c>
      <c r="AQ51" s="26">
        <f t="shared" si="13"/>
        <v>96</v>
      </c>
    </row>
    <row r="52" spans="1:43" s="9" customFormat="1" x14ac:dyDescent="0.25">
      <c r="A52" s="15" t="s">
        <v>125</v>
      </c>
      <c r="B52" s="16" t="s">
        <v>126</v>
      </c>
      <c r="C52" s="17">
        <f>SUM(D52:AJ52)</f>
        <v>3354</v>
      </c>
      <c r="D52" s="18">
        <v>55</v>
      </c>
      <c r="E52" s="18">
        <v>58</v>
      </c>
      <c r="F52" s="18">
        <v>60</v>
      </c>
      <c r="G52" s="18">
        <v>62</v>
      </c>
      <c r="H52" s="18">
        <v>64</v>
      </c>
      <c r="I52" s="18">
        <v>64</v>
      </c>
      <c r="J52" s="18">
        <v>65</v>
      </c>
      <c r="K52" s="18">
        <v>65</v>
      </c>
      <c r="L52" s="18">
        <v>65</v>
      </c>
      <c r="M52" s="18">
        <v>65</v>
      </c>
      <c r="N52" s="18">
        <v>64</v>
      </c>
      <c r="O52" s="18">
        <v>64</v>
      </c>
      <c r="P52" s="18">
        <v>64</v>
      </c>
      <c r="Q52" s="18">
        <v>62</v>
      </c>
      <c r="R52" s="18">
        <v>61</v>
      </c>
      <c r="S52" s="18">
        <v>58</v>
      </c>
      <c r="T52" s="18">
        <v>56</v>
      </c>
      <c r="U52" s="18">
        <v>56</v>
      </c>
      <c r="V52" s="18">
        <v>59</v>
      </c>
      <c r="W52" s="18">
        <v>64</v>
      </c>
      <c r="X52" s="18">
        <v>355</v>
      </c>
      <c r="Y52" s="18">
        <v>275</v>
      </c>
      <c r="Z52" s="18">
        <v>209</v>
      </c>
      <c r="AA52" s="18">
        <v>195</v>
      </c>
      <c r="AB52" s="18">
        <v>181</v>
      </c>
      <c r="AC52" s="18">
        <v>169</v>
      </c>
      <c r="AD52" s="18">
        <v>127</v>
      </c>
      <c r="AE52" s="18">
        <v>140</v>
      </c>
      <c r="AF52" s="18">
        <v>105</v>
      </c>
      <c r="AG52" s="18">
        <v>132</v>
      </c>
      <c r="AH52" s="18">
        <v>102</v>
      </c>
      <c r="AI52" s="18">
        <v>55</v>
      </c>
      <c r="AJ52" s="18">
        <v>78</v>
      </c>
      <c r="AK52" s="18">
        <v>56</v>
      </c>
      <c r="AL52" s="18">
        <v>5</v>
      </c>
      <c r="AM52" s="18">
        <v>798</v>
      </c>
      <c r="AN52" s="18">
        <v>162</v>
      </c>
      <c r="AO52" s="18">
        <v>142</v>
      </c>
      <c r="AP52" s="18">
        <v>655</v>
      </c>
      <c r="AQ52" s="18">
        <v>73</v>
      </c>
    </row>
    <row r="53" spans="1:43" s="9" customFormat="1" x14ac:dyDescent="0.25">
      <c r="A53" s="15" t="s">
        <v>127</v>
      </c>
      <c r="B53" s="16" t="s">
        <v>128</v>
      </c>
      <c r="C53" s="17">
        <f>SUM(D53:AJ53)</f>
        <v>1075</v>
      </c>
      <c r="D53" s="18">
        <v>17</v>
      </c>
      <c r="E53" s="18">
        <v>18</v>
      </c>
      <c r="F53" s="18">
        <v>19</v>
      </c>
      <c r="G53" s="18">
        <v>20</v>
      </c>
      <c r="H53" s="18">
        <v>20</v>
      </c>
      <c r="I53" s="18">
        <v>21</v>
      </c>
      <c r="J53" s="18">
        <v>21</v>
      </c>
      <c r="K53" s="18">
        <v>21</v>
      </c>
      <c r="L53" s="18">
        <v>21</v>
      </c>
      <c r="M53" s="18">
        <v>21</v>
      </c>
      <c r="N53" s="18">
        <v>21</v>
      </c>
      <c r="O53" s="18">
        <v>21</v>
      </c>
      <c r="P53" s="18">
        <v>20</v>
      </c>
      <c r="Q53" s="18">
        <v>20</v>
      </c>
      <c r="R53" s="18">
        <v>19</v>
      </c>
      <c r="S53" s="18">
        <v>19</v>
      </c>
      <c r="T53" s="18">
        <v>18</v>
      </c>
      <c r="U53" s="18">
        <v>18</v>
      </c>
      <c r="V53" s="18">
        <v>19</v>
      </c>
      <c r="W53" s="18">
        <v>21</v>
      </c>
      <c r="X53" s="18">
        <v>113</v>
      </c>
      <c r="Y53" s="18">
        <v>88</v>
      </c>
      <c r="Z53" s="18">
        <v>67</v>
      </c>
      <c r="AA53" s="18">
        <v>62</v>
      </c>
      <c r="AB53" s="18">
        <v>58</v>
      </c>
      <c r="AC53" s="18">
        <v>54</v>
      </c>
      <c r="AD53" s="18">
        <v>41</v>
      </c>
      <c r="AE53" s="18">
        <v>45</v>
      </c>
      <c r="AF53" s="18">
        <v>34</v>
      </c>
      <c r="AG53" s="18">
        <v>42</v>
      </c>
      <c r="AH53" s="18">
        <v>33</v>
      </c>
      <c r="AI53" s="18">
        <v>18</v>
      </c>
      <c r="AJ53" s="18">
        <v>25</v>
      </c>
      <c r="AK53" s="18">
        <v>18</v>
      </c>
      <c r="AL53" s="18">
        <v>1</v>
      </c>
      <c r="AM53" s="18">
        <v>255</v>
      </c>
      <c r="AN53" s="18">
        <v>52</v>
      </c>
      <c r="AO53" s="18">
        <v>46</v>
      </c>
      <c r="AP53" s="18">
        <v>210</v>
      </c>
      <c r="AQ53" s="18">
        <v>23</v>
      </c>
    </row>
    <row r="54" spans="1:43" s="12" customFormat="1" ht="14.25" x14ac:dyDescent="0.2">
      <c r="A54" s="101" t="s">
        <v>129</v>
      </c>
      <c r="B54" s="102"/>
      <c r="C54" s="20">
        <f t="shared" ref="C54:AQ54" si="14">SUM(C55:C59)</f>
        <v>2224</v>
      </c>
      <c r="D54" s="25">
        <f t="shared" si="14"/>
        <v>41</v>
      </c>
      <c r="E54" s="25">
        <f t="shared" si="14"/>
        <v>42</v>
      </c>
      <c r="F54" s="25">
        <f t="shared" si="14"/>
        <v>42</v>
      </c>
      <c r="G54" s="25">
        <f t="shared" si="14"/>
        <v>41</v>
      </c>
      <c r="H54" s="25">
        <f t="shared" si="14"/>
        <v>41</v>
      </c>
      <c r="I54" s="25">
        <f t="shared" si="14"/>
        <v>39</v>
      </c>
      <c r="J54" s="25">
        <f t="shared" si="14"/>
        <v>37</v>
      </c>
      <c r="K54" s="25">
        <f t="shared" si="14"/>
        <v>36</v>
      </c>
      <c r="L54" s="25">
        <f t="shared" si="14"/>
        <v>34</v>
      </c>
      <c r="M54" s="25">
        <f t="shared" si="14"/>
        <v>34</v>
      </c>
      <c r="N54" s="25">
        <f t="shared" si="14"/>
        <v>32</v>
      </c>
      <c r="O54" s="25">
        <f t="shared" si="14"/>
        <v>30</v>
      </c>
      <c r="P54" s="25">
        <f t="shared" si="14"/>
        <v>31</v>
      </c>
      <c r="Q54" s="25">
        <f t="shared" si="14"/>
        <v>34</v>
      </c>
      <c r="R54" s="25">
        <f t="shared" si="14"/>
        <v>39</v>
      </c>
      <c r="S54" s="25">
        <f t="shared" si="14"/>
        <v>44</v>
      </c>
      <c r="T54" s="25">
        <f t="shared" si="14"/>
        <v>49</v>
      </c>
      <c r="U54" s="25">
        <f t="shared" si="14"/>
        <v>52</v>
      </c>
      <c r="V54" s="25">
        <f t="shared" si="14"/>
        <v>53</v>
      </c>
      <c r="W54" s="25">
        <f t="shared" si="14"/>
        <v>53</v>
      </c>
      <c r="X54" s="25">
        <f t="shared" si="14"/>
        <v>252</v>
      </c>
      <c r="Y54" s="25">
        <f t="shared" si="14"/>
        <v>228</v>
      </c>
      <c r="Z54" s="25">
        <f t="shared" si="14"/>
        <v>187</v>
      </c>
      <c r="AA54" s="25">
        <f t="shared" si="14"/>
        <v>158</v>
      </c>
      <c r="AB54" s="25">
        <f t="shared" si="14"/>
        <v>136</v>
      </c>
      <c r="AC54" s="25">
        <f t="shared" si="14"/>
        <v>102</v>
      </c>
      <c r="AD54" s="25">
        <f t="shared" si="14"/>
        <v>101</v>
      </c>
      <c r="AE54" s="25">
        <f t="shared" si="14"/>
        <v>53</v>
      </c>
      <c r="AF54" s="25">
        <f t="shared" si="14"/>
        <v>55</v>
      </c>
      <c r="AG54" s="25">
        <f t="shared" si="14"/>
        <v>56</v>
      </c>
      <c r="AH54" s="25">
        <f t="shared" si="14"/>
        <v>34</v>
      </c>
      <c r="AI54" s="25">
        <f t="shared" si="14"/>
        <v>33</v>
      </c>
      <c r="AJ54" s="25">
        <f t="shared" si="14"/>
        <v>25</v>
      </c>
      <c r="AK54" s="25">
        <f t="shared" si="14"/>
        <v>42</v>
      </c>
      <c r="AL54" s="25">
        <f t="shared" si="14"/>
        <v>3</v>
      </c>
      <c r="AM54" s="25">
        <f t="shared" si="14"/>
        <v>473</v>
      </c>
      <c r="AN54" s="25">
        <f t="shared" si="14"/>
        <v>74</v>
      </c>
      <c r="AO54" s="25">
        <f t="shared" si="14"/>
        <v>76</v>
      </c>
      <c r="AP54" s="25">
        <f t="shared" si="14"/>
        <v>395</v>
      </c>
      <c r="AQ54" s="26">
        <f t="shared" si="14"/>
        <v>56</v>
      </c>
    </row>
    <row r="55" spans="1:43" s="9" customFormat="1" x14ac:dyDescent="0.25">
      <c r="A55" s="15" t="s">
        <v>130</v>
      </c>
      <c r="B55" s="16" t="s">
        <v>131</v>
      </c>
      <c r="C55" s="17">
        <f>SUM(D55:AJ55)</f>
        <v>504</v>
      </c>
      <c r="D55" s="18">
        <v>9</v>
      </c>
      <c r="E55" s="18">
        <v>10</v>
      </c>
      <c r="F55" s="18">
        <v>10</v>
      </c>
      <c r="G55" s="18">
        <v>9</v>
      </c>
      <c r="H55" s="18">
        <v>9</v>
      </c>
      <c r="I55" s="18">
        <v>8</v>
      </c>
      <c r="J55" s="18">
        <v>9</v>
      </c>
      <c r="K55" s="18">
        <v>8</v>
      </c>
      <c r="L55" s="18">
        <v>7</v>
      </c>
      <c r="M55" s="18">
        <v>7</v>
      </c>
      <c r="N55" s="18">
        <v>7</v>
      </c>
      <c r="O55" s="18">
        <v>7</v>
      </c>
      <c r="P55" s="18">
        <v>8</v>
      </c>
      <c r="Q55" s="18">
        <v>7</v>
      </c>
      <c r="R55" s="18">
        <v>8</v>
      </c>
      <c r="S55" s="18">
        <v>11</v>
      </c>
      <c r="T55" s="18">
        <v>12</v>
      </c>
      <c r="U55" s="18">
        <v>13</v>
      </c>
      <c r="V55" s="18">
        <v>12</v>
      </c>
      <c r="W55" s="18">
        <v>12</v>
      </c>
      <c r="X55" s="18">
        <v>57</v>
      </c>
      <c r="Y55" s="18">
        <v>51</v>
      </c>
      <c r="Z55" s="18">
        <v>42</v>
      </c>
      <c r="AA55" s="18">
        <v>36</v>
      </c>
      <c r="AB55" s="18">
        <v>32</v>
      </c>
      <c r="AC55" s="18">
        <v>22</v>
      </c>
      <c r="AD55" s="18">
        <v>25</v>
      </c>
      <c r="AE55" s="18">
        <v>12</v>
      </c>
      <c r="AF55" s="18">
        <v>12</v>
      </c>
      <c r="AG55" s="18">
        <v>13</v>
      </c>
      <c r="AH55" s="18">
        <v>7</v>
      </c>
      <c r="AI55" s="18">
        <v>7</v>
      </c>
      <c r="AJ55" s="18">
        <v>5</v>
      </c>
      <c r="AK55" s="18">
        <v>10</v>
      </c>
      <c r="AL55" s="18">
        <v>1</v>
      </c>
      <c r="AM55" s="18">
        <v>108</v>
      </c>
      <c r="AN55" s="18">
        <v>16</v>
      </c>
      <c r="AO55" s="18">
        <v>17</v>
      </c>
      <c r="AP55" s="18">
        <v>92</v>
      </c>
      <c r="AQ55" s="18">
        <v>13</v>
      </c>
    </row>
    <row r="56" spans="1:43" s="9" customFormat="1" x14ac:dyDescent="0.25">
      <c r="A56" s="15" t="s">
        <v>132</v>
      </c>
      <c r="B56" s="16" t="s">
        <v>133</v>
      </c>
      <c r="C56" s="17">
        <f>SUM(D56:AJ56)</f>
        <v>648</v>
      </c>
      <c r="D56" s="18">
        <v>12</v>
      </c>
      <c r="E56" s="18">
        <v>12</v>
      </c>
      <c r="F56" s="18">
        <v>12</v>
      </c>
      <c r="G56" s="18">
        <v>12</v>
      </c>
      <c r="H56" s="18">
        <v>12</v>
      </c>
      <c r="I56" s="18">
        <v>11</v>
      </c>
      <c r="J56" s="18">
        <v>11</v>
      </c>
      <c r="K56" s="18">
        <v>11</v>
      </c>
      <c r="L56" s="18">
        <v>10</v>
      </c>
      <c r="M56" s="18">
        <v>10</v>
      </c>
      <c r="N56" s="18">
        <v>9</v>
      </c>
      <c r="O56" s="18">
        <v>9</v>
      </c>
      <c r="P56" s="18">
        <v>9</v>
      </c>
      <c r="Q56" s="18">
        <v>10</v>
      </c>
      <c r="R56" s="18">
        <v>11</v>
      </c>
      <c r="S56" s="18">
        <v>13</v>
      </c>
      <c r="T56" s="18">
        <v>14</v>
      </c>
      <c r="U56" s="18">
        <v>15</v>
      </c>
      <c r="V56" s="18">
        <v>15</v>
      </c>
      <c r="W56" s="18">
        <v>15</v>
      </c>
      <c r="X56" s="18">
        <v>74</v>
      </c>
      <c r="Y56" s="18">
        <v>67</v>
      </c>
      <c r="Z56" s="18">
        <v>55</v>
      </c>
      <c r="AA56" s="18">
        <v>46</v>
      </c>
      <c r="AB56" s="18">
        <v>40</v>
      </c>
      <c r="AC56" s="18">
        <v>30</v>
      </c>
      <c r="AD56" s="18">
        <v>29</v>
      </c>
      <c r="AE56" s="18">
        <v>15</v>
      </c>
      <c r="AF56" s="18">
        <v>16</v>
      </c>
      <c r="AG56" s="18">
        <v>16</v>
      </c>
      <c r="AH56" s="18">
        <v>10</v>
      </c>
      <c r="AI56" s="18">
        <v>10</v>
      </c>
      <c r="AJ56" s="18">
        <v>7</v>
      </c>
      <c r="AK56" s="18">
        <v>12</v>
      </c>
      <c r="AL56" s="18">
        <v>1</v>
      </c>
      <c r="AM56" s="18">
        <v>138</v>
      </c>
      <c r="AN56" s="18">
        <v>22</v>
      </c>
      <c r="AO56" s="18">
        <v>22</v>
      </c>
      <c r="AP56" s="18">
        <v>115</v>
      </c>
      <c r="AQ56" s="18">
        <v>16</v>
      </c>
    </row>
    <row r="57" spans="1:43" s="9" customFormat="1" x14ac:dyDescent="0.25">
      <c r="A57" s="15" t="s">
        <v>134</v>
      </c>
      <c r="B57" s="16" t="s">
        <v>135</v>
      </c>
      <c r="C57" s="17">
        <f>SUM(D57:AJ57)</f>
        <v>321</v>
      </c>
      <c r="D57" s="18">
        <v>6</v>
      </c>
      <c r="E57" s="18">
        <v>6</v>
      </c>
      <c r="F57" s="18">
        <v>6</v>
      </c>
      <c r="G57" s="18">
        <v>6</v>
      </c>
      <c r="H57" s="18">
        <v>6</v>
      </c>
      <c r="I57" s="18">
        <v>6</v>
      </c>
      <c r="J57" s="18">
        <v>5</v>
      </c>
      <c r="K57" s="18">
        <v>5</v>
      </c>
      <c r="L57" s="18">
        <v>5</v>
      </c>
      <c r="M57" s="18">
        <v>5</v>
      </c>
      <c r="N57" s="18">
        <v>5</v>
      </c>
      <c r="O57" s="18">
        <v>4</v>
      </c>
      <c r="P57" s="18">
        <v>4</v>
      </c>
      <c r="Q57" s="18">
        <v>5</v>
      </c>
      <c r="R57" s="18">
        <v>6</v>
      </c>
      <c r="S57" s="18">
        <v>6</v>
      </c>
      <c r="T57" s="18">
        <v>7</v>
      </c>
      <c r="U57" s="18">
        <v>7</v>
      </c>
      <c r="V57" s="18">
        <v>8</v>
      </c>
      <c r="W57" s="18">
        <v>8</v>
      </c>
      <c r="X57" s="18">
        <v>36</v>
      </c>
      <c r="Y57" s="18">
        <v>33</v>
      </c>
      <c r="Z57" s="18">
        <v>27</v>
      </c>
      <c r="AA57" s="18">
        <v>23</v>
      </c>
      <c r="AB57" s="18">
        <v>19</v>
      </c>
      <c r="AC57" s="18">
        <v>15</v>
      </c>
      <c r="AD57" s="18">
        <v>14</v>
      </c>
      <c r="AE57" s="18">
        <v>8</v>
      </c>
      <c r="AF57" s="18">
        <v>8</v>
      </c>
      <c r="AG57" s="18">
        <v>8</v>
      </c>
      <c r="AH57" s="18">
        <v>5</v>
      </c>
      <c r="AI57" s="18">
        <v>5</v>
      </c>
      <c r="AJ57" s="18">
        <v>4</v>
      </c>
      <c r="AK57" s="18">
        <v>6</v>
      </c>
      <c r="AL57" s="18">
        <v>0</v>
      </c>
      <c r="AM57" s="18">
        <v>68</v>
      </c>
      <c r="AN57" s="18">
        <v>11</v>
      </c>
      <c r="AO57" s="18">
        <v>11</v>
      </c>
      <c r="AP57" s="18">
        <v>56</v>
      </c>
      <c r="AQ57" s="18">
        <v>8</v>
      </c>
    </row>
    <row r="58" spans="1:43" s="9" customFormat="1" x14ac:dyDescent="0.25">
      <c r="A58" s="15" t="s">
        <v>136</v>
      </c>
      <c r="B58" s="16" t="s">
        <v>137</v>
      </c>
      <c r="C58" s="17">
        <f>SUM(D58:AJ58)</f>
        <v>430</v>
      </c>
      <c r="D58" s="18">
        <v>8</v>
      </c>
      <c r="E58" s="18">
        <v>8</v>
      </c>
      <c r="F58" s="18">
        <v>8</v>
      </c>
      <c r="G58" s="18">
        <v>8</v>
      </c>
      <c r="H58" s="18">
        <v>8</v>
      </c>
      <c r="I58" s="18">
        <v>8</v>
      </c>
      <c r="J58" s="18">
        <v>7</v>
      </c>
      <c r="K58" s="18">
        <v>7</v>
      </c>
      <c r="L58" s="18">
        <v>7</v>
      </c>
      <c r="M58" s="18">
        <v>7</v>
      </c>
      <c r="N58" s="18">
        <v>6</v>
      </c>
      <c r="O58" s="18">
        <v>6</v>
      </c>
      <c r="P58" s="18">
        <v>6</v>
      </c>
      <c r="Q58" s="18">
        <v>7</v>
      </c>
      <c r="R58" s="18">
        <v>8</v>
      </c>
      <c r="S58" s="18">
        <v>8</v>
      </c>
      <c r="T58" s="18">
        <v>9</v>
      </c>
      <c r="U58" s="18">
        <v>10</v>
      </c>
      <c r="V58" s="18">
        <v>10</v>
      </c>
      <c r="W58" s="18">
        <v>10</v>
      </c>
      <c r="X58" s="18">
        <v>49</v>
      </c>
      <c r="Y58" s="18">
        <v>44</v>
      </c>
      <c r="Z58" s="18">
        <v>36</v>
      </c>
      <c r="AA58" s="18">
        <v>30</v>
      </c>
      <c r="AB58" s="18">
        <v>26</v>
      </c>
      <c r="AC58" s="18">
        <v>20</v>
      </c>
      <c r="AD58" s="18">
        <v>19</v>
      </c>
      <c r="AE58" s="18">
        <v>10</v>
      </c>
      <c r="AF58" s="18">
        <v>11</v>
      </c>
      <c r="AG58" s="18">
        <v>11</v>
      </c>
      <c r="AH58" s="18">
        <v>7</v>
      </c>
      <c r="AI58" s="18">
        <v>6</v>
      </c>
      <c r="AJ58" s="18">
        <v>5</v>
      </c>
      <c r="AK58" s="18">
        <v>8</v>
      </c>
      <c r="AL58" s="18">
        <v>1</v>
      </c>
      <c r="AM58" s="18">
        <v>91</v>
      </c>
      <c r="AN58" s="18">
        <v>14</v>
      </c>
      <c r="AO58" s="18">
        <v>15</v>
      </c>
      <c r="AP58" s="18">
        <v>76</v>
      </c>
      <c r="AQ58" s="18">
        <v>11</v>
      </c>
    </row>
    <row r="59" spans="1:43" s="9" customFormat="1" ht="15.75" thickBot="1" x14ac:dyDescent="0.3">
      <c r="A59" s="15" t="s">
        <v>138</v>
      </c>
      <c r="B59" s="28" t="s">
        <v>139</v>
      </c>
      <c r="C59" s="17">
        <f>SUM(D59:AJ59)</f>
        <v>321</v>
      </c>
      <c r="D59" s="18">
        <v>6</v>
      </c>
      <c r="E59" s="18">
        <v>6</v>
      </c>
      <c r="F59" s="18">
        <v>6</v>
      </c>
      <c r="G59" s="18">
        <v>6</v>
      </c>
      <c r="H59" s="18">
        <v>6</v>
      </c>
      <c r="I59" s="18">
        <v>6</v>
      </c>
      <c r="J59" s="18">
        <v>5</v>
      </c>
      <c r="K59" s="18">
        <v>5</v>
      </c>
      <c r="L59" s="18">
        <v>5</v>
      </c>
      <c r="M59" s="18">
        <v>5</v>
      </c>
      <c r="N59" s="18">
        <v>5</v>
      </c>
      <c r="O59" s="18">
        <v>4</v>
      </c>
      <c r="P59" s="18">
        <v>4</v>
      </c>
      <c r="Q59" s="18">
        <v>5</v>
      </c>
      <c r="R59" s="18">
        <v>6</v>
      </c>
      <c r="S59" s="18">
        <v>6</v>
      </c>
      <c r="T59" s="18">
        <v>7</v>
      </c>
      <c r="U59" s="18">
        <v>7</v>
      </c>
      <c r="V59" s="18">
        <v>8</v>
      </c>
      <c r="W59" s="18">
        <v>8</v>
      </c>
      <c r="X59" s="18">
        <v>36</v>
      </c>
      <c r="Y59" s="18">
        <v>33</v>
      </c>
      <c r="Z59" s="18">
        <v>27</v>
      </c>
      <c r="AA59" s="18">
        <v>23</v>
      </c>
      <c r="AB59" s="18">
        <v>19</v>
      </c>
      <c r="AC59" s="18">
        <v>15</v>
      </c>
      <c r="AD59" s="18">
        <v>14</v>
      </c>
      <c r="AE59" s="18">
        <v>8</v>
      </c>
      <c r="AF59" s="18">
        <v>8</v>
      </c>
      <c r="AG59" s="18">
        <v>8</v>
      </c>
      <c r="AH59" s="18">
        <v>5</v>
      </c>
      <c r="AI59" s="18">
        <v>5</v>
      </c>
      <c r="AJ59" s="18">
        <v>4</v>
      </c>
      <c r="AK59" s="18">
        <v>6</v>
      </c>
      <c r="AL59" s="18">
        <v>0</v>
      </c>
      <c r="AM59" s="18">
        <v>68</v>
      </c>
      <c r="AN59" s="18">
        <v>11</v>
      </c>
      <c r="AO59" s="18">
        <v>11</v>
      </c>
      <c r="AP59" s="18">
        <v>56</v>
      </c>
      <c r="AQ59" s="18">
        <v>8</v>
      </c>
    </row>
    <row r="60" spans="1:43" x14ac:dyDescent="0.25">
      <c r="A60" s="2" t="s">
        <v>140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</sheetData>
  <mergeCells count="54">
    <mergeCell ref="A1:B1"/>
    <mergeCell ref="A2:B2"/>
    <mergeCell ref="C4:C5"/>
    <mergeCell ref="D4:D5"/>
    <mergeCell ref="E4:E5"/>
    <mergeCell ref="F4:F5"/>
    <mergeCell ref="G4:G5"/>
    <mergeCell ref="A43:B43"/>
    <mergeCell ref="A4:A5"/>
    <mergeCell ref="B4:B5"/>
    <mergeCell ref="A44:B44"/>
    <mergeCell ref="A51:B51"/>
    <mergeCell ref="A54:B54"/>
    <mergeCell ref="A6:B6"/>
    <mergeCell ref="A7:B7"/>
    <mergeCell ref="A16:B16"/>
    <mergeCell ref="A23:B23"/>
    <mergeCell ref="A34:B34"/>
    <mergeCell ref="AM4:AM5"/>
    <mergeCell ref="AN4:AQ4"/>
    <mergeCell ref="AG4:AG5"/>
    <mergeCell ref="AH4:AH5"/>
    <mergeCell ref="AI4:AI5"/>
    <mergeCell ref="AJ4:AJ5"/>
    <mergeCell ref="AK4:AK5"/>
    <mergeCell ref="AL4:AL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H4:H5"/>
    <mergeCell ref="D1:Y1"/>
    <mergeCell ref="D2:Y2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C3:AA3"/>
    <mergeCell ref="S4:S5"/>
  </mergeCells>
  <printOptions horizontalCentered="1"/>
  <pageMargins left="0.51181102362204722" right="0.51181102362204722" top="0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60"/>
  <sheetViews>
    <sheetView workbookViewId="0">
      <selection activeCell="A61" sqref="A61:XFD634"/>
    </sheetView>
  </sheetViews>
  <sheetFormatPr baseColWidth="10" defaultRowHeight="15" x14ac:dyDescent="0.25"/>
  <cols>
    <col min="1" max="1" width="10.5703125" style="1" customWidth="1"/>
    <col min="2" max="2" width="16.28515625" style="1" customWidth="1"/>
    <col min="3" max="3" width="7.140625" style="43" customWidth="1"/>
    <col min="4" max="7" width="7.140625" style="1" customWidth="1"/>
    <col min="8" max="12" width="8.5703125" style="1" customWidth="1"/>
    <col min="13" max="13" width="9.28515625" style="1" customWidth="1"/>
    <col min="14" max="14" width="9.85546875" style="1" customWidth="1"/>
    <col min="15" max="18" width="8.5703125" style="1" customWidth="1"/>
    <col min="19" max="16384" width="11.42578125" style="1"/>
  </cols>
  <sheetData>
    <row r="1" spans="1:18" ht="15.75" x14ac:dyDescent="0.25">
      <c r="A1" s="113" t="s">
        <v>40</v>
      </c>
      <c r="B1" s="113"/>
      <c r="C1" s="89" t="s">
        <v>40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18" x14ac:dyDescent="0.25">
      <c r="A2" s="114" t="s">
        <v>144</v>
      </c>
      <c r="B2" s="114"/>
      <c r="C2" s="90" t="s">
        <v>144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s="8" customFormat="1" ht="15.75" customHeight="1" thickBot="1" x14ac:dyDescent="0.2">
      <c r="A3" s="37"/>
      <c r="B3" s="48"/>
      <c r="C3" s="91" t="s">
        <v>153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s="31" customFormat="1" ht="16.5" customHeight="1" x14ac:dyDescent="0.25">
      <c r="A4" s="109" t="s">
        <v>42</v>
      </c>
      <c r="B4" s="111" t="s">
        <v>43</v>
      </c>
      <c r="C4" s="115" t="s">
        <v>145</v>
      </c>
      <c r="D4" s="87" t="s">
        <v>152</v>
      </c>
      <c r="E4" s="87" t="s">
        <v>151</v>
      </c>
      <c r="F4" s="87" t="s">
        <v>156</v>
      </c>
      <c r="G4" s="87" t="s">
        <v>157</v>
      </c>
      <c r="H4" s="117" t="s">
        <v>147</v>
      </c>
      <c r="I4" s="117" t="s">
        <v>148</v>
      </c>
      <c r="J4" s="87" t="s">
        <v>149</v>
      </c>
      <c r="K4" s="87" t="s">
        <v>150</v>
      </c>
      <c r="L4" s="88" t="s">
        <v>33</v>
      </c>
      <c r="M4" s="88" t="s">
        <v>34</v>
      </c>
      <c r="N4" s="94" t="s">
        <v>35</v>
      </c>
      <c r="O4" s="96" t="s">
        <v>36</v>
      </c>
      <c r="P4" s="97"/>
      <c r="Q4" s="97"/>
      <c r="R4" s="98"/>
    </row>
    <row r="5" spans="1:18" s="31" customFormat="1" ht="16.5" customHeight="1" x14ac:dyDescent="0.25">
      <c r="A5" s="110"/>
      <c r="B5" s="112"/>
      <c r="C5" s="116"/>
      <c r="D5" s="88"/>
      <c r="E5" s="88"/>
      <c r="F5" s="88"/>
      <c r="G5" s="88"/>
      <c r="H5" s="118"/>
      <c r="I5" s="118"/>
      <c r="J5" s="88"/>
      <c r="K5" s="88"/>
      <c r="L5" s="88"/>
      <c r="M5" s="88"/>
      <c r="N5" s="95"/>
      <c r="O5" s="33" t="s">
        <v>37</v>
      </c>
      <c r="P5" s="33" t="s">
        <v>38</v>
      </c>
      <c r="Q5" s="33" t="s">
        <v>39</v>
      </c>
      <c r="R5" s="34" t="s">
        <v>44</v>
      </c>
    </row>
    <row r="6" spans="1:18" s="12" customFormat="1" ht="14.25" x14ac:dyDescent="0.2">
      <c r="A6" s="103" t="s">
        <v>45</v>
      </c>
      <c r="B6" s="104"/>
      <c r="C6" s="40">
        <f t="shared" ref="C6:R6" si="0">SUM(C7,C34,C43)</f>
        <v>85891</v>
      </c>
      <c r="D6" s="10">
        <v>7474</v>
      </c>
      <c r="E6" s="10">
        <v>11869</v>
      </c>
      <c r="F6" s="10">
        <v>4988</v>
      </c>
      <c r="G6" s="10">
        <v>5004</v>
      </c>
      <c r="H6" s="10">
        <v>9992</v>
      </c>
      <c r="I6" s="10">
        <v>18076</v>
      </c>
      <c r="J6" s="10">
        <v>27957</v>
      </c>
      <c r="K6" s="10">
        <v>10523</v>
      </c>
      <c r="L6" s="10">
        <f t="shared" si="0"/>
        <v>1350</v>
      </c>
      <c r="M6" s="10">
        <f t="shared" si="0"/>
        <v>101</v>
      </c>
      <c r="N6" s="10">
        <f t="shared" si="0"/>
        <v>21146</v>
      </c>
      <c r="O6" s="10">
        <f t="shared" si="0"/>
        <v>4061</v>
      </c>
      <c r="P6" s="10">
        <f t="shared" si="0"/>
        <v>3909</v>
      </c>
      <c r="Q6" s="10">
        <f t="shared" si="0"/>
        <v>17235</v>
      </c>
      <c r="R6" s="11">
        <f t="shared" si="0"/>
        <v>1713</v>
      </c>
    </row>
    <row r="7" spans="1:18" s="12" customFormat="1" ht="14.25" x14ac:dyDescent="0.2">
      <c r="A7" s="105" t="s">
        <v>46</v>
      </c>
      <c r="B7" s="106"/>
      <c r="C7" s="41">
        <f t="shared" ref="C7:R7" si="1">SUM(C8,C9,C16,C23)</f>
        <v>58457</v>
      </c>
      <c r="D7" s="13">
        <v>5083</v>
      </c>
      <c r="E7" s="13">
        <v>8465</v>
      </c>
      <c r="F7" s="13">
        <v>3542</v>
      </c>
      <c r="G7" s="13">
        <v>3533</v>
      </c>
      <c r="H7" s="13">
        <v>7075</v>
      </c>
      <c r="I7" s="13">
        <v>12464</v>
      </c>
      <c r="J7" s="13">
        <v>19132</v>
      </c>
      <c r="K7" s="13">
        <v>6238</v>
      </c>
      <c r="L7" s="13">
        <f t="shared" si="1"/>
        <v>873</v>
      </c>
      <c r="M7" s="13">
        <f t="shared" si="1"/>
        <v>65</v>
      </c>
      <c r="N7" s="13">
        <f t="shared" si="1"/>
        <v>14805</v>
      </c>
      <c r="O7" s="13">
        <f t="shared" si="1"/>
        <v>2888</v>
      </c>
      <c r="P7" s="13">
        <f t="shared" si="1"/>
        <v>2780</v>
      </c>
      <c r="Q7" s="13">
        <f t="shared" si="1"/>
        <v>12025</v>
      </c>
      <c r="R7" s="14">
        <f t="shared" si="1"/>
        <v>1101</v>
      </c>
    </row>
    <row r="8" spans="1:18" s="9" customFormat="1" x14ac:dyDescent="0.25">
      <c r="A8" s="15" t="s">
        <v>47</v>
      </c>
      <c r="B8" s="16" t="s">
        <v>48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</row>
    <row r="9" spans="1:18" s="12" customFormat="1" ht="14.25" x14ac:dyDescent="0.2">
      <c r="A9" s="35" t="s">
        <v>49</v>
      </c>
      <c r="B9" s="36"/>
      <c r="C9" s="20">
        <f t="shared" ref="C9:R9" si="2">SUM(C10:C15)</f>
        <v>33707</v>
      </c>
      <c r="D9" s="20">
        <v>2932</v>
      </c>
      <c r="E9" s="20">
        <v>4877</v>
      </c>
      <c r="F9" s="20">
        <v>2040</v>
      </c>
      <c r="G9" s="20">
        <v>2035</v>
      </c>
      <c r="H9" s="20">
        <v>4075</v>
      </c>
      <c r="I9" s="20">
        <v>7187</v>
      </c>
      <c r="J9" s="20">
        <v>11037</v>
      </c>
      <c r="K9" s="20">
        <v>3599</v>
      </c>
      <c r="L9" s="20">
        <f t="shared" si="2"/>
        <v>504</v>
      </c>
      <c r="M9" s="20">
        <f t="shared" si="2"/>
        <v>39</v>
      </c>
      <c r="N9" s="20">
        <f t="shared" si="2"/>
        <v>8539</v>
      </c>
      <c r="O9" s="20">
        <f t="shared" si="2"/>
        <v>1666</v>
      </c>
      <c r="P9" s="20">
        <f t="shared" si="2"/>
        <v>1603</v>
      </c>
      <c r="Q9" s="20">
        <f t="shared" si="2"/>
        <v>6935</v>
      </c>
      <c r="R9" s="21">
        <f t="shared" si="2"/>
        <v>635</v>
      </c>
    </row>
    <row r="10" spans="1:18" s="9" customFormat="1" x14ac:dyDescent="0.25">
      <c r="A10" s="15" t="s">
        <v>143</v>
      </c>
      <c r="B10" s="16" t="s">
        <v>50</v>
      </c>
      <c r="C10" s="17">
        <f>SUM(H10:K10,D10:E10)</f>
        <v>28993</v>
      </c>
      <c r="D10" s="18">
        <v>2522</v>
      </c>
      <c r="E10" s="18">
        <v>4193</v>
      </c>
      <c r="F10" s="18">
        <v>1755</v>
      </c>
      <c r="G10" s="18">
        <v>1750</v>
      </c>
      <c r="H10" s="18">
        <v>3505</v>
      </c>
      <c r="I10" s="18">
        <v>6182</v>
      </c>
      <c r="J10" s="18">
        <v>9493</v>
      </c>
      <c r="K10" s="18">
        <v>3098</v>
      </c>
      <c r="L10" s="18">
        <v>433</v>
      </c>
      <c r="M10" s="18">
        <v>34</v>
      </c>
      <c r="N10" s="18">
        <v>7346</v>
      </c>
      <c r="O10" s="18">
        <v>1433</v>
      </c>
      <c r="P10" s="18">
        <v>1380</v>
      </c>
      <c r="Q10" s="18">
        <v>5966</v>
      </c>
      <c r="R10" s="18">
        <v>546</v>
      </c>
    </row>
    <row r="11" spans="1:18" s="9" customFormat="1" x14ac:dyDescent="0.25">
      <c r="A11" s="15" t="s">
        <v>51</v>
      </c>
      <c r="B11" s="16" t="s">
        <v>52</v>
      </c>
      <c r="C11" s="17">
        <f t="shared" ref="C11:C15" si="3">SUM(H11:K11,D11:E11)</f>
        <v>1305</v>
      </c>
      <c r="D11" s="18">
        <v>114</v>
      </c>
      <c r="E11" s="18">
        <v>188</v>
      </c>
      <c r="F11" s="18">
        <v>78</v>
      </c>
      <c r="G11" s="18">
        <v>78</v>
      </c>
      <c r="H11" s="18">
        <v>156</v>
      </c>
      <c r="I11" s="18">
        <v>279</v>
      </c>
      <c r="J11" s="18">
        <v>428</v>
      </c>
      <c r="K11" s="18">
        <v>140</v>
      </c>
      <c r="L11" s="18">
        <v>20</v>
      </c>
      <c r="M11" s="18">
        <v>1</v>
      </c>
      <c r="N11" s="18">
        <v>331</v>
      </c>
      <c r="O11" s="18">
        <v>65</v>
      </c>
      <c r="P11" s="18">
        <v>62</v>
      </c>
      <c r="Q11" s="18">
        <v>269</v>
      </c>
      <c r="R11" s="18">
        <v>25</v>
      </c>
    </row>
    <row r="12" spans="1:18" s="9" customFormat="1" x14ac:dyDescent="0.25">
      <c r="A12" s="15" t="s">
        <v>53</v>
      </c>
      <c r="B12" s="16" t="s">
        <v>54</v>
      </c>
      <c r="C12" s="17">
        <f t="shared" si="3"/>
        <v>1145</v>
      </c>
      <c r="D12" s="18">
        <v>100</v>
      </c>
      <c r="E12" s="18">
        <v>166</v>
      </c>
      <c r="F12" s="18">
        <v>69</v>
      </c>
      <c r="G12" s="18">
        <v>69</v>
      </c>
      <c r="H12" s="18">
        <v>138</v>
      </c>
      <c r="I12" s="18">
        <v>244</v>
      </c>
      <c r="J12" s="18">
        <v>375</v>
      </c>
      <c r="K12" s="18">
        <v>122</v>
      </c>
      <c r="L12" s="18">
        <v>17</v>
      </c>
      <c r="M12" s="18">
        <v>1</v>
      </c>
      <c r="N12" s="18">
        <v>290</v>
      </c>
      <c r="O12" s="18">
        <v>57</v>
      </c>
      <c r="P12" s="18">
        <v>54</v>
      </c>
      <c r="Q12" s="18">
        <v>235</v>
      </c>
      <c r="R12" s="18">
        <v>22</v>
      </c>
    </row>
    <row r="13" spans="1:18" s="9" customFormat="1" x14ac:dyDescent="0.25">
      <c r="A13" s="15" t="s">
        <v>55</v>
      </c>
      <c r="B13" s="16" t="s">
        <v>56</v>
      </c>
      <c r="C13" s="17">
        <f t="shared" si="3"/>
        <v>1032</v>
      </c>
      <c r="D13" s="18">
        <v>89</v>
      </c>
      <c r="E13" s="18">
        <v>150</v>
      </c>
      <c r="F13" s="18">
        <v>63</v>
      </c>
      <c r="G13" s="18">
        <v>63</v>
      </c>
      <c r="H13" s="18">
        <v>126</v>
      </c>
      <c r="I13" s="18">
        <v>220</v>
      </c>
      <c r="J13" s="18">
        <v>338</v>
      </c>
      <c r="K13" s="18">
        <v>109</v>
      </c>
      <c r="L13" s="18">
        <v>15</v>
      </c>
      <c r="M13" s="18">
        <v>1</v>
      </c>
      <c r="N13" s="18">
        <v>261</v>
      </c>
      <c r="O13" s="18">
        <v>51</v>
      </c>
      <c r="P13" s="18">
        <v>49</v>
      </c>
      <c r="Q13" s="18">
        <v>212</v>
      </c>
      <c r="R13" s="18">
        <v>19</v>
      </c>
    </row>
    <row r="14" spans="1:18" s="9" customFormat="1" x14ac:dyDescent="0.25">
      <c r="A14" s="15" t="s">
        <v>57</v>
      </c>
      <c r="B14" s="16" t="s">
        <v>58</v>
      </c>
      <c r="C14" s="17">
        <f t="shared" si="3"/>
        <v>655</v>
      </c>
      <c r="D14" s="18">
        <v>58</v>
      </c>
      <c r="E14" s="18">
        <v>96</v>
      </c>
      <c r="F14" s="18">
        <v>39</v>
      </c>
      <c r="G14" s="18">
        <v>39</v>
      </c>
      <c r="H14" s="18">
        <v>78</v>
      </c>
      <c r="I14" s="18">
        <v>140</v>
      </c>
      <c r="J14" s="18">
        <v>214</v>
      </c>
      <c r="K14" s="18">
        <v>69</v>
      </c>
      <c r="L14" s="18">
        <v>10</v>
      </c>
      <c r="M14" s="18">
        <v>1</v>
      </c>
      <c r="N14" s="18">
        <v>166</v>
      </c>
      <c r="O14" s="18">
        <v>32</v>
      </c>
      <c r="P14" s="18">
        <v>31</v>
      </c>
      <c r="Q14" s="18">
        <v>135</v>
      </c>
      <c r="R14" s="18">
        <v>12</v>
      </c>
    </row>
    <row r="15" spans="1:18" s="9" customFormat="1" x14ac:dyDescent="0.25">
      <c r="A15" s="15" t="s">
        <v>59</v>
      </c>
      <c r="B15" s="16" t="s">
        <v>60</v>
      </c>
      <c r="C15" s="17">
        <f t="shared" si="3"/>
        <v>577</v>
      </c>
      <c r="D15" s="18">
        <v>49</v>
      </c>
      <c r="E15" s="18">
        <v>84</v>
      </c>
      <c r="F15" s="18">
        <v>36</v>
      </c>
      <c r="G15" s="18">
        <v>36</v>
      </c>
      <c r="H15" s="18">
        <v>72</v>
      </c>
      <c r="I15" s="18">
        <v>122</v>
      </c>
      <c r="J15" s="18">
        <v>189</v>
      </c>
      <c r="K15" s="18">
        <v>61</v>
      </c>
      <c r="L15" s="18">
        <v>9</v>
      </c>
      <c r="M15" s="18">
        <v>1</v>
      </c>
      <c r="N15" s="18">
        <v>145</v>
      </c>
      <c r="O15" s="18">
        <v>28</v>
      </c>
      <c r="P15" s="18">
        <v>27</v>
      </c>
      <c r="Q15" s="18">
        <v>118</v>
      </c>
      <c r="R15" s="18">
        <v>11</v>
      </c>
    </row>
    <row r="16" spans="1:18" s="12" customFormat="1" ht="14.25" x14ac:dyDescent="0.2">
      <c r="A16" s="101" t="s">
        <v>61</v>
      </c>
      <c r="B16" s="102"/>
      <c r="C16" s="20">
        <f t="shared" ref="C16:R16" si="4">SUM(C17:C22)</f>
        <v>10153</v>
      </c>
      <c r="D16" s="36">
        <v>883</v>
      </c>
      <c r="E16" s="36">
        <v>1471</v>
      </c>
      <c r="F16" s="36">
        <v>616</v>
      </c>
      <c r="G16" s="36">
        <v>615</v>
      </c>
      <c r="H16" s="36">
        <v>1231</v>
      </c>
      <c r="I16" s="36">
        <v>2165</v>
      </c>
      <c r="J16" s="36">
        <v>3320</v>
      </c>
      <c r="K16" s="36">
        <v>1083</v>
      </c>
      <c r="L16" s="36">
        <f t="shared" si="4"/>
        <v>151</v>
      </c>
      <c r="M16" s="36">
        <f t="shared" si="4"/>
        <v>10</v>
      </c>
      <c r="N16" s="36">
        <f t="shared" si="4"/>
        <v>2570</v>
      </c>
      <c r="O16" s="36">
        <f t="shared" si="4"/>
        <v>502</v>
      </c>
      <c r="P16" s="36">
        <f t="shared" si="4"/>
        <v>483</v>
      </c>
      <c r="Q16" s="36">
        <f t="shared" si="4"/>
        <v>2088</v>
      </c>
      <c r="R16" s="22">
        <f t="shared" si="4"/>
        <v>191</v>
      </c>
    </row>
    <row r="17" spans="1:18" s="9" customFormat="1" x14ac:dyDescent="0.25">
      <c r="A17" s="15" t="s">
        <v>62</v>
      </c>
      <c r="B17" s="16" t="s">
        <v>63</v>
      </c>
      <c r="C17" s="17">
        <f t="shared" ref="C17:C22" si="5">SUM(H17:K17,D17:E17)</f>
        <v>2993</v>
      </c>
      <c r="D17" s="18">
        <v>261</v>
      </c>
      <c r="E17" s="18">
        <v>434</v>
      </c>
      <c r="F17" s="18">
        <v>181</v>
      </c>
      <c r="G17" s="18">
        <v>181</v>
      </c>
      <c r="H17" s="18">
        <v>362</v>
      </c>
      <c r="I17" s="18">
        <v>638</v>
      </c>
      <c r="J17" s="18">
        <v>979</v>
      </c>
      <c r="K17" s="18">
        <v>319</v>
      </c>
      <c r="L17" s="18">
        <v>45</v>
      </c>
      <c r="M17" s="18">
        <v>3</v>
      </c>
      <c r="N17" s="18">
        <v>758</v>
      </c>
      <c r="O17" s="18">
        <v>148</v>
      </c>
      <c r="P17" s="18">
        <v>142</v>
      </c>
      <c r="Q17" s="18">
        <v>616</v>
      </c>
      <c r="R17" s="18">
        <v>56</v>
      </c>
    </row>
    <row r="18" spans="1:18" s="9" customFormat="1" x14ac:dyDescent="0.25">
      <c r="A18" s="15" t="s">
        <v>64</v>
      </c>
      <c r="B18" s="16" t="s">
        <v>65</v>
      </c>
      <c r="C18" s="17">
        <f t="shared" si="5"/>
        <v>1131</v>
      </c>
      <c r="D18" s="18">
        <v>97</v>
      </c>
      <c r="E18" s="18">
        <v>164</v>
      </c>
      <c r="F18" s="18">
        <v>69</v>
      </c>
      <c r="G18" s="18">
        <v>69</v>
      </c>
      <c r="H18" s="18">
        <v>138</v>
      </c>
      <c r="I18" s="18">
        <v>241</v>
      </c>
      <c r="J18" s="18">
        <v>370</v>
      </c>
      <c r="K18" s="18">
        <v>121</v>
      </c>
      <c r="L18" s="18">
        <v>17</v>
      </c>
      <c r="M18" s="18">
        <v>1</v>
      </c>
      <c r="N18" s="18">
        <v>286</v>
      </c>
      <c r="O18" s="18">
        <v>56</v>
      </c>
      <c r="P18" s="18">
        <v>54</v>
      </c>
      <c r="Q18" s="18">
        <v>232</v>
      </c>
      <c r="R18" s="18">
        <v>21</v>
      </c>
    </row>
    <row r="19" spans="1:18" s="9" customFormat="1" x14ac:dyDescent="0.25">
      <c r="A19" s="15" t="s">
        <v>66</v>
      </c>
      <c r="B19" s="16" t="s">
        <v>67</v>
      </c>
      <c r="C19" s="17">
        <f t="shared" si="5"/>
        <v>1575</v>
      </c>
      <c r="D19" s="18">
        <v>138</v>
      </c>
      <c r="E19" s="18">
        <v>228</v>
      </c>
      <c r="F19" s="18">
        <v>96</v>
      </c>
      <c r="G19" s="18">
        <v>96</v>
      </c>
      <c r="H19" s="18">
        <v>192</v>
      </c>
      <c r="I19" s="18">
        <v>335</v>
      </c>
      <c r="J19" s="18">
        <v>514</v>
      </c>
      <c r="K19" s="18">
        <v>168</v>
      </c>
      <c r="L19" s="18">
        <v>23</v>
      </c>
      <c r="M19" s="18">
        <v>2</v>
      </c>
      <c r="N19" s="18">
        <v>398</v>
      </c>
      <c r="O19" s="18">
        <v>78</v>
      </c>
      <c r="P19" s="18">
        <v>75</v>
      </c>
      <c r="Q19" s="18">
        <v>324</v>
      </c>
      <c r="R19" s="18">
        <v>30</v>
      </c>
    </row>
    <row r="20" spans="1:18" s="9" customFormat="1" x14ac:dyDescent="0.25">
      <c r="A20" s="15" t="s">
        <v>68</v>
      </c>
      <c r="B20" s="16" t="s">
        <v>69</v>
      </c>
      <c r="C20" s="17">
        <f t="shared" si="5"/>
        <v>2213</v>
      </c>
      <c r="D20" s="18">
        <v>192</v>
      </c>
      <c r="E20" s="18">
        <v>320</v>
      </c>
      <c r="F20" s="18">
        <v>135</v>
      </c>
      <c r="G20" s="18">
        <v>134</v>
      </c>
      <c r="H20" s="18">
        <v>269</v>
      </c>
      <c r="I20" s="18">
        <v>472</v>
      </c>
      <c r="J20" s="18">
        <v>724</v>
      </c>
      <c r="K20" s="18">
        <v>236</v>
      </c>
      <c r="L20" s="18">
        <v>33</v>
      </c>
      <c r="M20" s="18">
        <v>2</v>
      </c>
      <c r="N20" s="18">
        <v>560</v>
      </c>
      <c r="O20" s="18">
        <v>109</v>
      </c>
      <c r="P20" s="18">
        <v>105</v>
      </c>
      <c r="Q20" s="18">
        <v>455</v>
      </c>
      <c r="R20" s="18">
        <v>42</v>
      </c>
    </row>
    <row r="21" spans="1:18" s="9" customFormat="1" x14ac:dyDescent="0.25">
      <c r="A21" s="15" t="s">
        <v>70</v>
      </c>
      <c r="B21" s="16" t="s">
        <v>71</v>
      </c>
      <c r="C21" s="17">
        <f t="shared" si="5"/>
        <v>946</v>
      </c>
      <c r="D21" s="18">
        <v>83</v>
      </c>
      <c r="E21" s="18">
        <v>137</v>
      </c>
      <c r="F21" s="18">
        <v>57</v>
      </c>
      <c r="G21" s="18">
        <v>57</v>
      </c>
      <c r="H21" s="18">
        <v>114</v>
      </c>
      <c r="I21" s="18">
        <v>202</v>
      </c>
      <c r="J21" s="18">
        <v>309</v>
      </c>
      <c r="K21" s="18">
        <v>101</v>
      </c>
      <c r="L21" s="18">
        <v>14</v>
      </c>
      <c r="M21" s="18">
        <v>1</v>
      </c>
      <c r="N21" s="18">
        <v>239</v>
      </c>
      <c r="O21" s="18">
        <v>47</v>
      </c>
      <c r="P21" s="18">
        <v>45</v>
      </c>
      <c r="Q21" s="18">
        <v>194</v>
      </c>
      <c r="R21" s="18">
        <v>18</v>
      </c>
    </row>
    <row r="22" spans="1:18" s="9" customFormat="1" x14ac:dyDescent="0.25">
      <c r="A22" s="15" t="s">
        <v>72</v>
      </c>
      <c r="B22" s="16" t="s">
        <v>73</v>
      </c>
      <c r="C22" s="17">
        <f t="shared" si="5"/>
        <v>1295</v>
      </c>
      <c r="D22" s="18">
        <v>112</v>
      </c>
      <c r="E22" s="18">
        <v>188</v>
      </c>
      <c r="F22" s="18">
        <v>78</v>
      </c>
      <c r="G22" s="18">
        <v>78</v>
      </c>
      <c r="H22" s="18">
        <v>156</v>
      </c>
      <c r="I22" s="18">
        <v>277</v>
      </c>
      <c r="J22" s="18">
        <v>424</v>
      </c>
      <c r="K22" s="18">
        <v>138</v>
      </c>
      <c r="L22" s="18">
        <v>19</v>
      </c>
      <c r="M22" s="18">
        <v>1</v>
      </c>
      <c r="N22" s="18">
        <v>329</v>
      </c>
      <c r="O22" s="18">
        <v>64</v>
      </c>
      <c r="P22" s="18">
        <v>62</v>
      </c>
      <c r="Q22" s="18">
        <v>267</v>
      </c>
      <c r="R22" s="18">
        <v>24</v>
      </c>
    </row>
    <row r="23" spans="1:18" s="12" customFormat="1" ht="14.25" x14ac:dyDescent="0.2">
      <c r="A23" s="101" t="s">
        <v>74</v>
      </c>
      <c r="B23" s="102"/>
      <c r="C23" s="20">
        <f t="shared" ref="C23:R23" si="6">SUM(C24:C33)</f>
        <v>14597</v>
      </c>
      <c r="D23" s="20">
        <v>1268</v>
      </c>
      <c r="E23" s="20">
        <v>2117</v>
      </c>
      <c r="F23" s="20">
        <v>886</v>
      </c>
      <c r="G23" s="20">
        <v>883</v>
      </c>
      <c r="H23" s="20">
        <v>1769</v>
      </c>
      <c r="I23" s="20">
        <v>3112</v>
      </c>
      <c r="J23" s="20">
        <v>4775</v>
      </c>
      <c r="K23" s="20">
        <v>1556</v>
      </c>
      <c r="L23" s="20">
        <f t="shared" si="6"/>
        <v>218</v>
      </c>
      <c r="M23" s="20">
        <f t="shared" si="6"/>
        <v>16</v>
      </c>
      <c r="N23" s="20">
        <f t="shared" si="6"/>
        <v>3696</v>
      </c>
      <c r="O23" s="20">
        <f t="shared" si="6"/>
        <v>720</v>
      </c>
      <c r="P23" s="20">
        <f t="shared" si="6"/>
        <v>694</v>
      </c>
      <c r="Q23" s="20">
        <f t="shared" si="6"/>
        <v>3002</v>
      </c>
      <c r="R23" s="20">
        <f t="shared" si="6"/>
        <v>275</v>
      </c>
    </row>
    <row r="24" spans="1:18" s="9" customFormat="1" x14ac:dyDescent="0.25">
      <c r="A24" s="15" t="s">
        <v>75</v>
      </c>
      <c r="B24" s="16" t="s">
        <v>76</v>
      </c>
      <c r="C24" s="17">
        <f t="shared" ref="C24:C33" si="7">SUM(H24:K24,D24:E24)</f>
        <v>2115</v>
      </c>
      <c r="D24" s="18">
        <v>183</v>
      </c>
      <c r="E24" s="18">
        <v>306</v>
      </c>
      <c r="F24" s="18">
        <v>129</v>
      </c>
      <c r="G24" s="18">
        <v>128</v>
      </c>
      <c r="H24" s="18">
        <v>257</v>
      </c>
      <c r="I24" s="18">
        <v>451</v>
      </c>
      <c r="J24" s="18">
        <v>692</v>
      </c>
      <c r="K24" s="18">
        <v>226</v>
      </c>
      <c r="L24" s="18">
        <v>32</v>
      </c>
      <c r="M24" s="18">
        <v>2</v>
      </c>
      <c r="N24" s="18">
        <v>535</v>
      </c>
      <c r="O24" s="18">
        <v>104</v>
      </c>
      <c r="P24" s="18">
        <v>100</v>
      </c>
      <c r="Q24" s="18">
        <v>434</v>
      </c>
      <c r="R24" s="18">
        <v>40</v>
      </c>
    </row>
    <row r="25" spans="1:18" s="9" customFormat="1" x14ac:dyDescent="0.25">
      <c r="A25" s="15" t="s">
        <v>77</v>
      </c>
      <c r="B25" s="16" t="s">
        <v>78</v>
      </c>
      <c r="C25" s="17">
        <f t="shared" si="7"/>
        <v>1946</v>
      </c>
      <c r="D25" s="18">
        <v>169</v>
      </c>
      <c r="E25" s="18">
        <v>282</v>
      </c>
      <c r="F25" s="18">
        <v>117</v>
      </c>
      <c r="G25" s="18">
        <v>117</v>
      </c>
      <c r="H25" s="18">
        <v>234</v>
      </c>
      <c r="I25" s="18">
        <v>415</v>
      </c>
      <c r="J25" s="18">
        <v>638</v>
      </c>
      <c r="K25" s="18">
        <v>208</v>
      </c>
      <c r="L25" s="18">
        <v>29</v>
      </c>
      <c r="M25" s="18">
        <v>2</v>
      </c>
      <c r="N25" s="18">
        <v>493</v>
      </c>
      <c r="O25" s="18">
        <v>96</v>
      </c>
      <c r="P25" s="18">
        <v>93</v>
      </c>
      <c r="Q25" s="18">
        <v>401</v>
      </c>
      <c r="R25" s="18">
        <v>37</v>
      </c>
    </row>
    <row r="26" spans="1:18" s="9" customFormat="1" x14ac:dyDescent="0.25">
      <c r="A26" s="15" t="s">
        <v>79</v>
      </c>
      <c r="B26" s="16" t="s">
        <v>80</v>
      </c>
      <c r="C26" s="17">
        <f t="shared" si="7"/>
        <v>2085</v>
      </c>
      <c r="D26" s="18">
        <v>181</v>
      </c>
      <c r="E26" s="18">
        <v>303</v>
      </c>
      <c r="F26" s="18">
        <v>126</v>
      </c>
      <c r="G26" s="18">
        <v>126</v>
      </c>
      <c r="H26" s="18">
        <v>252</v>
      </c>
      <c r="I26" s="18">
        <v>445</v>
      </c>
      <c r="J26" s="18">
        <v>683</v>
      </c>
      <c r="K26" s="18">
        <v>221</v>
      </c>
      <c r="L26" s="18">
        <v>31</v>
      </c>
      <c r="M26" s="18">
        <v>2</v>
      </c>
      <c r="N26" s="18">
        <v>528</v>
      </c>
      <c r="O26" s="18">
        <v>103</v>
      </c>
      <c r="P26" s="18">
        <v>99</v>
      </c>
      <c r="Q26" s="18">
        <v>429</v>
      </c>
      <c r="R26" s="18">
        <v>39</v>
      </c>
    </row>
    <row r="27" spans="1:18" s="9" customFormat="1" x14ac:dyDescent="0.25">
      <c r="A27" s="15" t="s">
        <v>81</v>
      </c>
      <c r="B27" s="16" t="s">
        <v>82</v>
      </c>
      <c r="C27" s="17">
        <f t="shared" si="7"/>
        <v>2605</v>
      </c>
      <c r="D27" s="18">
        <v>226</v>
      </c>
      <c r="E27" s="18">
        <v>377</v>
      </c>
      <c r="F27" s="18">
        <v>159</v>
      </c>
      <c r="G27" s="18">
        <v>158</v>
      </c>
      <c r="H27" s="18">
        <v>317</v>
      </c>
      <c r="I27" s="18">
        <v>555</v>
      </c>
      <c r="J27" s="18">
        <v>852</v>
      </c>
      <c r="K27" s="18">
        <v>278</v>
      </c>
      <c r="L27" s="18">
        <v>39</v>
      </c>
      <c r="M27" s="18">
        <v>3</v>
      </c>
      <c r="N27" s="18">
        <v>660</v>
      </c>
      <c r="O27" s="18">
        <v>129</v>
      </c>
      <c r="P27" s="18">
        <v>124</v>
      </c>
      <c r="Q27" s="18">
        <v>536</v>
      </c>
      <c r="R27" s="18">
        <v>49</v>
      </c>
    </row>
    <row r="28" spans="1:18" s="9" customFormat="1" x14ac:dyDescent="0.25">
      <c r="A28" s="15" t="s">
        <v>83</v>
      </c>
      <c r="B28" s="16" t="s">
        <v>84</v>
      </c>
      <c r="C28" s="17">
        <f t="shared" si="7"/>
        <v>858</v>
      </c>
      <c r="D28" s="18">
        <v>75</v>
      </c>
      <c r="E28" s="18">
        <v>125</v>
      </c>
      <c r="F28" s="18">
        <v>51</v>
      </c>
      <c r="G28" s="18">
        <v>51</v>
      </c>
      <c r="H28" s="18">
        <v>102</v>
      </c>
      <c r="I28" s="18">
        <v>184</v>
      </c>
      <c r="J28" s="18">
        <v>280</v>
      </c>
      <c r="K28" s="18">
        <v>92</v>
      </c>
      <c r="L28" s="18">
        <v>13</v>
      </c>
      <c r="M28" s="18">
        <v>1</v>
      </c>
      <c r="N28" s="18">
        <v>218</v>
      </c>
      <c r="O28" s="18">
        <v>42</v>
      </c>
      <c r="P28" s="18">
        <v>41</v>
      </c>
      <c r="Q28" s="18">
        <v>177</v>
      </c>
      <c r="R28" s="18">
        <v>16</v>
      </c>
    </row>
    <row r="29" spans="1:18" s="9" customFormat="1" x14ac:dyDescent="0.25">
      <c r="A29" s="15" t="s">
        <v>85</v>
      </c>
      <c r="B29" s="16" t="s">
        <v>86</v>
      </c>
      <c r="C29" s="17">
        <f t="shared" si="7"/>
        <v>1575</v>
      </c>
      <c r="D29" s="18">
        <v>138</v>
      </c>
      <c r="E29" s="18">
        <v>228</v>
      </c>
      <c r="F29" s="18">
        <v>96</v>
      </c>
      <c r="G29" s="18">
        <v>96</v>
      </c>
      <c r="H29" s="18">
        <v>192</v>
      </c>
      <c r="I29" s="18">
        <v>335</v>
      </c>
      <c r="J29" s="18">
        <v>514</v>
      </c>
      <c r="K29" s="18">
        <v>168</v>
      </c>
      <c r="L29" s="18">
        <v>23</v>
      </c>
      <c r="M29" s="18">
        <v>2</v>
      </c>
      <c r="N29" s="18">
        <v>398</v>
      </c>
      <c r="O29" s="18">
        <v>78</v>
      </c>
      <c r="P29" s="18">
        <v>75</v>
      </c>
      <c r="Q29" s="18">
        <v>324</v>
      </c>
      <c r="R29" s="18">
        <v>30</v>
      </c>
    </row>
    <row r="30" spans="1:18" s="9" customFormat="1" x14ac:dyDescent="0.25">
      <c r="A30" s="15" t="s">
        <v>87</v>
      </c>
      <c r="B30" s="16" t="s">
        <v>88</v>
      </c>
      <c r="C30" s="17">
        <f t="shared" si="7"/>
        <v>816</v>
      </c>
      <c r="D30" s="18">
        <v>70</v>
      </c>
      <c r="E30" s="18">
        <v>119</v>
      </c>
      <c r="F30" s="18">
        <v>49</v>
      </c>
      <c r="G30" s="18">
        <v>49</v>
      </c>
      <c r="H30" s="18">
        <v>98</v>
      </c>
      <c r="I30" s="18">
        <v>174</v>
      </c>
      <c r="J30" s="18">
        <v>268</v>
      </c>
      <c r="K30" s="18">
        <v>87</v>
      </c>
      <c r="L30" s="18">
        <v>12</v>
      </c>
      <c r="M30" s="18">
        <v>1</v>
      </c>
      <c r="N30" s="18">
        <v>207</v>
      </c>
      <c r="O30" s="18">
        <v>40</v>
      </c>
      <c r="P30" s="18">
        <v>39</v>
      </c>
      <c r="Q30" s="18">
        <v>168</v>
      </c>
      <c r="R30" s="18">
        <v>15</v>
      </c>
    </row>
    <row r="31" spans="1:18" s="9" customFormat="1" x14ac:dyDescent="0.25">
      <c r="A31" s="15" t="s">
        <v>89</v>
      </c>
      <c r="B31" s="16" t="s">
        <v>90</v>
      </c>
      <c r="C31" s="17">
        <f t="shared" si="7"/>
        <v>724</v>
      </c>
      <c r="D31" s="18">
        <v>64</v>
      </c>
      <c r="E31" s="18">
        <v>105</v>
      </c>
      <c r="F31" s="18">
        <v>45</v>
      </c>
      <c r="G31" s="18">
        <v>44</v>
      </c>
      <c r="H31" s="18">
        <v>89</v>
      </c>
      <c r="I31" s="18">
        <v>154</v>
      </c>
      <c r="J31" s="18">
        <v>235</v>
      </c>
      <c r="K31" s="18">
        <v>77</v>
      </c>
      <c r="L31" s="18">
        <v>11</v>
      </c>
      <c r="M31" s="18">
        <v>1</v>
      </c>
      <c r="N31" s="18">
        <v>183</v>
      </c>
      <c r="O31" s="18">
        <v>36</v>
      </c>
      <c r="P31" s="18">
        <v>34</v>
      </c>
      <c r="Q31" s="18">
        <v>148</v>
      </c>
      <c r="R31" s="18">
        <v>14</v>
      </c>
    </row>
    <row r="32" spans="1:18" s="9" customFormat="1" x14ac:dyDescent="0.25">
      <c r="A32" s="15" t="s">
        <v>91</v>
      </c>
      <c r="B32" s="16" t="s">
        <v>92</v>
      </c>
      <c r="C32" s="17">
        <f t="shared" si="7"/>
        <v>840</v>
      </c>
      <c r="D32" s="18">
        <v>73</v>
      </c>
      <c r="E32" s="18">
        <v>122</v>
      </c>
      <c r="F32" s="18">
        <v>51</v>
      </c>
      <c r="G32" s="18">
        <v>51</v>
      </c>
      <c r="H32" s="18">
        <v>102</v>
      </c>
      <c r="I32" s="18">
        <v>179</v>
      </c>
      <c r="J32" s="18">
        <v>275</v>
      </c>
      <c r="K32" s="18">
        <v>89</v>
      </c>
      <c r="L32" s="18">
        <v>13</v>
      </c>
      <c r="M32" s="18">
        <v>1</v>
      </c>
      <c r="N32" s="18">
        <v>213</v>
      </c>
      <c r="O32" s="18">
        <v>41</v>
      </c>
      <c r="P32" s="18">
        <v>40</v>
      </c>
      <c r="Q32" s="18">
        <v>173</v>
      </c>
      <c r="R32" s="18">
        <v>16</v>
      </c>
    </row>
    <row r="33" spans="1:18" s="9" customFormat="1" x14ac:dyDescent="0.25">
      <c r="A33" s="15" t="s">
        <v>141</v>
      </c>
      <c r="B33" s="16" t="s">
        <v>142</v>
      </c>
      <c r="C33" s="17">
        <f t="shared" si="7"/>
        <v>1033</v>
      </c>
      <c r="D33" s="18">
        <v>89</v>
      </c>
      <c r="E33" s="18">
        <v>150</v>
      </c>
      <c r="F33" s="18">
        <v>63</v>
      </c>
      <c r="G33" s="18">
        <v>63</v>
      </c>
      <c r="H33" s="18">
        <v>126</v>
      </c>
      <c r="I33" s="18">
        <v>220</v>
      </c>
      <c r="J33" s="18">
        <v>338</v>
      </c>
      <c r="K33" s="18">
        <v>110</v>
      </c>
      <c r="L33" s="18">
        <v>15</v>
      </c>
      <c r="M33" s="18">
        <v>1</v>
      </c>
      <c r="N33" s="18">
        <v>261</v>
      </c>
      <c r="O33" s="18">
        <v>51</v>
      </c>
      <c r="P33" s="18">
        <v>49</v>
      </c>
      <c r="Q33" s="18">
        <v>212</v>
      </c>
      <c r="R33" s="18">
        <v>19</v>
      </c>
    </row>
    <row r="34" spans="1:18" s="12" customFormat="1" ht="14.25" x14ac:dyDescent="0.2">
      <c r="A34" s="99" t="s">
        <v>93</v>
      </c>
      <c r="B34" s="100"/>
      <c r="C34" s="42">
        <f t="shared" ref="C34:R34" si="8">SUM(C35:C42)</f>
        <v>12972</v>
      </c>
      <c r="D34" s="23">
        <v>994</v>
      </c>
      <c r="E34" s="23">
        <v>1609</v>
      </c>
      <c r="F34" s="23">
        <v>724</v>
      </c>
      <c r="G34" s="23">
        <v>685</v>
      </c>
      <c r="H34" s="23">
        <v>1409</v>
      </c>
      <c r="I34" s="23">
        <v>2199</v>
      </c>
      <c r="J34" s="23">
        <v>4172</v>
      </c>
      <c r="K34" s="23">
        <v>2589</v>
      </c>
      <c r="L34" s="23">
        <f t="shared" si="8"/>
        <v>195</v>
      </c>
      <c r="M34" s="23">
        <f t="shared" si="8"/>
        <v>15</v>
      </c>
      <c r="N34" s="23">
        <f t="shared" si="8"/>
        <v>2773</v>
      </c>
      <c r="O34" s="23">
        <f t="shared" si="8"/>
        <v>566</v>
      </c>
      <c r="P34" s="23">
        <f t="shared" si="8"/>
        <v>494</v>
      </c>
      <c r="Q34" s="23">
        <f t="shared" si="8"/>
        <v>2279</v>
      </c>
      <c r="R34" s="24">
        <f t="shared" si="8"/>
        <v>248</v>
      </c>
    </row>
    <row r="35" spans="1:18" s="9" customFormat="1" x14ac:dyDescent="0.25">
      <c r="A35" s="15" t="s">
        <v>94</v>
      </c>
      <c r="B35" s="16" t="s">
        <v>95</v>
      </c>
      <c r="C35" s="17">
        <f t="shared" ref="C35:C42" si="9">SUM(H35:K35,D35:E35)</f>
        <v>3176</v>
      </c>
      <c r="D35" s="18">
        <v>241</v>
      </c>
      <c r="E35" s="18">
        <v>394</v>
      </c>
      <c r="F35" s="18">
        <v>178</v>
      </c>
      <c r="G35" s="18">
        <v>168</v>
      </c>
      <c r="H35" s="18">
        <v>346</v>
      </c>
      <c r="I35" s="18">
        <v>539</v>
      </c>
      <c r="J35" s="18">
        <v>1024</v>
      </c>
      <c r="K35" s="18">
        <v>632</v>
      </c>
      <c r="L35" s="18">
        <v>49</v>
      </c>
      <c r="M35" s="18">
        <v>4</v>
      </c>
      <c r="N35" s="18">
        <v>680</v>
      </c>
      <c r="O35" s="18">
        <v>139</v>
      </c>
      <c r="P35" s="18">
        <v>120</v>
      </c>
      <c r="Q35" s="18">
        <v>558</v>
      </c>
      <c r="R35" s="18">
        <v>61</v>
      </c>
    </row>
    <row r="36" spans="1:18" s="9" customFormat="1" x14ac:dyDescent="0.25">
      <c r="A36" s="15" t="s">
        <v>96</v>
      </c>
      <c r="B36" s="16" t="s">
        <v>97</v>
      </c>
      <c r="C36" s="17">
        <f t="shared" si="9"/>
        <v>2723</v>
      </c>
      <c r="D36" s="18">
        <v>210</v>
      </c>
      <c r="E36" s="18">
        <v>337</v>
      </c>
      <c r="F36" s="18">
        <v>152</v>
      </c>
      <c r="G36" s="18">
        <v>144</v>
      </c>
      <c r="H36" s="18">
        <v>296</v>
      </c>
      <c r="I36" s="18">
        <v>462</v>
      </c>
      <c r="J36" s="18">
        <v>875</v>
      </c>
      <c r="K36" s="18">
        <v>543</v>
      </c>
      <c r="L36" s="18">
        <v>41</v>
      </c>
      <c r="M36" s="18">
        <v>3</v>
      </c>
      <c r="N36" s="18">
        <v>582</v>
      </c>
      <c r="O36" s="18">
        <v>119</v>
      </c>
      <c r="P36" s="18">
        <v>104</v>
      </c>
      <c r="Q36" s="18">
        <v>479</v>
      </c>
      <c r="R36" s="18">
        <v>52</v>
      </c>
    </row>
    <row r="37" spans="1:18" s="9" customFormat="1" x14ac:dyDescent="0.25">
      <c r="A37" s="15" t="s">
        <v>98</v>
      </c>
      <c r="B37" s="16" t="s">
        <v>99</v>
      </c>
      <c r="C37" s="17">
        <f t="shared" si="9"/>
        <v>1341</v>
      </c>
      <c r="D37" s="18">
        <v>103</v>
      </c>
      <c r="E37" s="18">
        <v>166</v>
      </c>
      <c r="F37" s="18">
        <v>75</v>
      </c>
      <c r="G37" s="18">
        <v>71</v>
      </c>
      <c r="H37" s="18">
        <v>146</v>
      </c>
      <c r="I37" s="18">
        <v>227</v>
      </c>
      <c r="J37" s="18">
        <v>431</v>
      </c>
      <c r="K37" s="18">
        <v>268</v>
      </c>
      <c r="L37" s="18">
        <v>20</v>
      </c>
      <c r="M37" s="18">
        <v>2</v>
      </c>
      <c r="N37" s="18">
        <v>286</v>
      </c>
      <c r="O37" s="18">
        <v>58</v>
      </c>
      <c r="P37" s="18">
        <v>51</v>
      </c>
      <c r="Q37" s="18">
        <v>235</v>
      </c>
      <c r="R37" s="18">
        <v>26</v>
      </c>
    </row>
    <row r="38" spans="1:18" s="9" customFormat="1" x14ac:dyDescent="0.25">
      <c r="A38" s="15" t="s">
        <v>100</v>
      </c>
      <c r="B38" s="16" t="s">
        <v>101</v>
      </c>
      <c r="C38" s="17">
        <f t="shared" si="9"/>
        <v>1225</v>
      </c>
      <c r="D38" s="18">
        <v>94</v>
      </c>
      <c r="E38" s="18">
        <v>152</v>
      </c>
      <c r="F38" s="18">
        <v>68</v>
      </c>
      <c r="G38" s="18">
        <v>65</v>
      </c>
      <c r="H38" s="18">
        <v>133</v>
      </c>
      <c r="I38" s="18">
        <v>207</v>
      </c>
      <c r="J38" s="18">
        <v>394</v>
      </c>
      <c r="K38" s="18">
        <v>245</v>
      </c>
      <c r="L38" s="18">
        <v>18</v>
      </c>
      <c r="M38" s="18">
        <v>1</v>
      </c>
      <c r="N38" s="18">
        <v>262</v>
      </c>
      <c r="O38" s="18">
        <v>53</v>
      </c>
      <c r="P38" s="18">
        <v>47</v>
      </c>
      <c r="Q38" s="18">
        <v>215</v>
      </c>
      <c r="R38" s="18">
        <v>23</v>
      </c>
    </row>
    <row r="39" spans="1:18" s="9" customFormat="1" x14ac:dyDescent="0.25">
      <c r="A39" s="15" t="s">
        <v>102</v>
      </c>
      <c r="B39" s="16" t="s">
        <v>103</v>
      </c>
      <c r="C39" s="17">
        <f t="shared" si="9"/>
        <v>760</v>
      </c>
      <c r="D39" s="18">
        <v>58</v>
      </c>
      <c r="E39" s="18">
        <v>95</v>
      </c>
      <c r="F39" s="18">
        <v>42</v>
      </c>
      <c r="G39" s="18">
        <v>40</v>
      </c>
      <c r="H39" s="18">
        <v>82</v>
      </c>
      <c r="I39" s="18">
        <v>129</v>
      </c>
      <c r="J39" s="18">
        <v>244</v>
      </c>
      <c r="K39" s="18">
        <v>152</v>
      </c>
      <c r="L39" s="18">
        <v>11</v>
      </c>
      <c r="M39" s="18">
        <v>1</v>
      </c>
      <c r="N39" s="18">
        <v>162</v>
      </c>
      <c r="O39" s="18">
        <v>33</v>
      </c>
      <c r="P39" s="18">
        <v>29</v>
      </c>
      <c r="Q39" s="18">
        <v>133</v>
      </c>
      <c r="R39" s="18">
        <v>14</v>
      </c>
    </row>
    <row r="40" spans="1:18" s="9" customFormat="1" x14ac:dyDescent="0.25">
      <c r="A40" s="15" t="s">
        <v>104</v>
      </c>
      <c r="B40" s="16" t="s">
        <v>105</v>
      </c>
      <c r="C40" s="17">
        <f t="shared" si="9"/>
        <v>1130</v>
      </c>
      <c r="D40" s="18">
        <v>87</v>
      </c>
      <c r="E40" s="18">
        <v>140</v>
      </c>
      <c r="F40" s="18">
        <v>63</v>
      </c>
      <c r="G40" s="18">
        <v>59</v>
      </c>
      <c r="H40" s="18">
        <v>122</v>
      </c>
      <c r="I40" s="18">
        <v>192</v>
      </c>
      <c r="J40" s="18">
        <v>363</v>
      </c>
      <c r="K40" s="18">
        <v>226</v>
      </c>
      <c r="L40" s="18">
        <v>17</v>
      </c>
      <c r="M40" s="18">
        <v>1</v>
      </c>
      <c r="N40" s="18">
        <v>242</v>
      </c>
      <c r="O40" s="18">
        <v>49</v>
      </c>
      <c r="P40" s="18">
        <v>43</v>
      </c>
      <c r="Q40" s="18">
        <v>199</v>
      </c>
      <c r="R40" s="18">
        <v>22</v>
      </c>
    </row>
    <row r="41" spans="1:18" s="9" customFormat="1" x14ac:dyDescent="0.25">
      <c r="A41" s="15" t="s">
        <v>106</v>
      </c>
      <c r="B41" s="16" t="s">
        <v>107</v>
      </c>
      <c r="C41" s="17">
        <f t="shared" si="9"/>
        <v>1091</v>
      </c>
      <c r="D41" s="18">
        <v>84</v>
      </c>
      <c r="E41" s="18">
        <v>135</v>
      </c>
      <c r="F41" s="18">
        <v>61</v>
      </c>
      <c r="G41" s="18">
        <v>58</v>
      </c>
      <c r="H41" s="18">
        <v>119</v>
      </c>
      <c r="I41" s="18">
        <v>184</v>
      </c>
      <c r="J41" s="18">
        <v>351</v>
      </c>
      <c r="K41" s="18">
        <v>218</v>
      </c>
      <c r="L41" s="18">
        <v>16</v>
      </c>
      <c r="M41" s="18">
        <v>1</v>
      </c>
      <c r="N41" s="18">
        <v>233</v>
      </c>
      <c r="O41" s="18">
        <v>48</v>
      </c>
      <c r="P41" s="18">
        <v>42</v>
      </c>
      <c r="Q41" s="18">
        <v>192</v>
      </c>
      <c r="R41" s="18">
        <v>21</v>
      </c>
    </row>
    <row r="42" spans="1:18" s="9" customFormat="1" x14ac:dyDescent="0.25">
      <c r="A42" s="15" t="s">
        <v>108</v>
      </c>
      <c r="B42" s="16" t="s">
        <v>109</v>
      </c>
      <c r="C42" s="17">
        <f t="shared" si="9"/>
        <v>1526</v>
      </c>
      <c r="D42" s="18">
        <v>117</v>
      </c>
      <c r="E42" s="18">
        <v>190</v>
      </c>
      <c r="F42" s="18">
        <v>85</v>
      </c>
      <c r="G42" s="18">
        <v>80</v>
      </c>
      <c r="H42" s="18">
        <v>165</v>
      </c>
      <c r="I42" s="18">
        <v>259</v>
      </c>
      <c r="J42" s="18">
        <v>490</v>
      </c>
      <c r="K42" s="18">
        <v>305</v>
      </c>
      <c r="L42" s="18">
        <v>23</v>
      </c>
      <c r="M42" s="18">
        <v>2</v>
      </c>
      <c r="N42" s="18">
        <v>326</v>
      </c>
      <c r="O42" s="18">
        <v>67</v>
      </c>
      <c r="P42" s="18">
        <v>58</v>
      </c>
      <c r="Q42" s="18">
        <v>268</v>
      </c>
      <c r="R42" s="18">
        <v>29</v>
      </c>
    </row>
    <row r="43" spans="1:18" s="12" customFormat="1" ht="14.25" x14ac:dyDescent="0.2">
      <c r="A43" s="107" t="s">
        <v>110</v>
      </c>
      <c r="B43" s="108"/>
      <c r="C43" s="20">
        <f t="shared" ref="C43:R43" si="10">+C44+C51+C54</f>
        <v>14462</v>
      </c>
      <c r="D43" s="25">
        <v>1397</v>
      </c>
      <c r="E43" s="25">
        <v>1795</v>
      </c>
      <c r="F43" s="25">
        <v>722</v>
      </c>
      <c r="G43" s="25">
        <v>786</v>
      </c>
      <c r="H43" s="25">
        <v>1508</v>
      </c>
      <c r="I43" s="25">
        <v>3413</v>
      </c>
      <c r="J43" s="25">
        <v>4653</v>
      </c>
      <c r="K43" s="25">
        <v>1696</v>
      </c>
      <c r="L43" s="25">
        <f t="shared" si="10"/>
        <v>282</v>
      </c>
      <c r="M43" s="25">
        <f t="shared" si="10"/>
        <v>21</v>
      </c>
      <c r="N43" s="25">
        <f t="shared" si="10"/>
        <v>3568</v>
      </c>
      <c r="O43" s="25">
        <f t="shared" si="10"/>
        <v>607</v>
      </c>
      <c r="P43" s="25">
        <f t="shared" si="10"/>
        <v>635</v>
      </c>
      <c r="Q43" s="25">
        <f t="shared" si="10"/>
        <v>2931</v>
      </c>
      <c r="R43" s="26">
        <f t="shared" si="10"/>
        <v>364</v>
      </c>
    </row>
    <row r="44" spans="1:18" s="12" customFormat="1" ht="14.25" x14ac:dyDescent="0.2">
      <c r="A44" s="99" t="s">
        <v>111</v>
      </c>
      <c r="B44" s="100"/>
      <c r="C44" s="42">
        <f t="shared" ref="C44:R44" si="11">SUM(C45:C50)</f>
        <v>7809</v>
      </c>
      <c r="D44" s="23">
        <v>797</v>
      </c>
      <c r="E44" s="23">
        <v>954</v>
      </c>
      <c r="F44" s="23">
        <v>372</v>
      </c>
      <c r="G44" s="23">
        <v>416</v>
      </c>
      <c r="H44" s="23">
        <v>788</v>
      </c>
      <c r="I44" s="23">
        <v>1833</v>
      </c>
      <c r="J44" s="23">
        <v>2568</v>
      </c>
      <c r="K44" s="23">
        <v>869</v>
      </c>
      <c r="L44" s="23">
        <f t="shared" si="11"/>
        <v>166</v>
      </c>
      <c r="M44" s="23">
        <f t="shared" si="11"/>
        <v>12</v>
      </c>
      <c r="N44" s="23">
        <f t="shared" si="11"/>
        <v>2042</v>
      </c>
      <c r="O44" s="23">
        <f t="shared" si="11"/>
        <v>319</v>
      </c>
      <c r="P44" s="23">
        <f t="shared" si="11"/>
        <v>371</v>
      </c>
      <c r="Q44" s="23">
        <f t="shared" si="11"/>
        <v>1671</v>
      </c>
      <c r="R44" s="24">
        <f t="shared" si="11"/>
        <v>212</v>
      </c>
    </row>
    <row r="45" spans="1:18" s="9" customFormat="1" x14ac:dyDescent="0.25">
      <c r="A45" s="15" t="s">
        <v>112</v>
      </c>
      <c r="B45" s="16" t="s">
        <v>113</v>
      </c>
      <c r="C45" s="17">
        <f t="shared" ref="C45:C50" si="12">SUM(H45:K45,D45:E45)</f>
        <v>2812</v>
      </c>
      <c r="D45" s="18">
        <v>286</v>
      </c>
      <c r="E45" s="18">
        <v>343</v>
      </c>
      <c r="F45" s="18">
        <v>134</v>
      </c>
      <c r="G45" s="18">
        <v>151</v>
      </c>
      <c r="H45" s="18">
        <v>285</v>
      </c>
      <c r="I45" s="18">
        <v>661</v>
      </c>
      <c r="J45" s="18">
        <v>925</v>
      </c>
      <c r="K45" s="18">
        <v>312</v>
      </c>
      <c r="L45" s="18">
        <v>60</v>
      </c>
      <c r="M45" s="18">
        <v>4</v>
      </c>
      <c r="N45" s="18">
        <v>737</v>
      </c>
      <c r="O45" s="18">
        <v>115</v>
      </c>
      <c r="P45" s="18">
        <v>134</v>
      </c>
      <c r="Q45" s="18">
        <v>603</v>
      </c>
      <c r="R45" s="18">
        <v>76</v>
      </c>
    </row>
    <row r="46" spans="1:18" s="9" customFormat="1" x14ac:dyDescent="0.25">
      <c r="A46" s="15" t="s">
        <v>114</v>
      </c>
      <c r="B46" s="16" t="s">
        <v>115</v>
      </c>
      <c r="C46" s="17">
        <f t="shared" si="12"/>
        <v>1667</v>
      </c>
      <c r="D46" s="18">
        <v>171</v>
      </c>
      <c r="E46" s="18">
        <v>203</v>
      </c>
      <c r="F46" s="18">
        <v>79</v>
      </c>
      <c r="G46" s="18">
        <v>89</v>
      </c>
      <c r="H46" s="18">
        <v>168</v>
      </c>
      <c r="I46" s="18">
        <v>391</v>
      </c>
      <c r="J46" s="18">
        <v>548</v>
      </c>
      <c r="K46" s="18">
        <v>186</v>
      </c>
      <c r="L46" s="18">
        <v>35</v>
      </c>
      <c r="M46" s="18">
        <v>3</v>
      </c>
      <c r="N46" s="18">
        <v>435</v>
      </c>
      <c r="O46" s="18">
        <v>68</v>
      </c>
      <c r="P46" s="18">
        <v>79</v>
      </c>
      <c r="Q46" s="18">
        <v>356</v>
      </c>
      <c r="R46" s="18">
        <v>45</v>
      </c>
    </row>
    <row r="47" spans="1:18" s="9" customFormat="1" x14ac:dyDescent="0.25">
      <c r="A47" s="15" t="s">
        <v>116</v>
      </c>
      <c r="B47" s="16" t="s">
        <v>117</v>
      </c>
      <c r="C47" s="17">
        <f t="shared" si="12"/>
        <v>759</v>
      </c>
      <c r="D47" s="18">
        <v>78</v>
      </c>
      <c r="E47" s="18">
        <v>93</v>
      </c>
      <c r="F47" s="18">
        <v>36</v>
      </c>
      <c r="G47" s="18">
        <v>40</v>
      </c>
      <c r="H47" s="18">
        <v>76</v>
      </c>
      <c r="I47" s="18">
        <v>178</v>
      </c>
      <c r="J47" s="18">
        <v>250</v>
      </c>
      <c r="K47" s="18">
        <v>84</v>
      </c>
      <c r="L47" s="18">
        <v>16</v>
      </c>
      <c r="M47" s="18">
        <v>1</v>
      </c>
      <c r="N47" s="18">
        <v>198</v>
      </c>
      <c r="O47" s="18">
        <v>31</v>
      </c>
      <c r="P47" s="18">
        <v>36</v>
      </c>
      <c r="Q47" s="18">
        <v>162</v>
      </c>
      <c r="R47" s="18">
        <v>21</v>
      </c>
    </row>
    <row r="48" spans="1:18" s="9" customFormat="1" x14ac:dyDescent="0.25">
      <c r="A48" s="15" t="s">
        <v>118</v>
      </c>
      <c r="B48" s="16" t="s">
        <v>119</v>
      </c>
      <c r="C48" s="17">
        <f t="shared" si="12"/>
        <v>714</v>
      </c>
      <c r="D48" s="18">
        <v>73</v>
      </c>
      <c r="E48" s="18">
        <v>87</v>
      </c>
      <c r="F48" s="18">
        <v>34</v>
      </c>
      <c r="G48" s="18">
        <v>38</v>
      </c>
      <c r="H48" s="18">
        <v>72</v>
      </c>
      <c r="I48" s="18">
        <v>167</v>
      </c>
      <c r="J48" s="18">
        <v>235</v>
      </c>
      <c r="K48" s="18">
        <v>80</v>
      </c>
      <c r="L48" s="18">
        <v>15</v>
      </c>
      <c r="M48" s="18">
        <v>1</v>
      </c>
      <c r="N48" s="18">
        <v>187</v>
      </c>
      <c r="O48" s="18">
        <v>29</v>
      </c>
      <c r="P48" s="18">
        <v>34</v>
      </c>
      <c r="Q48" s="18">
        <v>153</v>
      </c>
      <c r="R48" s="18">
        <v>19</v>
      </c>
    </row>
    <row r="49" spans="1:18" s="9" customFormat="1" x14ac:dyDescent="0.25">
      <c r="A49" s="15" t="s">
        <v>120</v>
      </c>
      <c r="B49" s="16" t="s">
        <v>121</v>
      </c>
      <c r="C49" s="17">
        <f t="shared" si="12"/>
        <v>836</v>
      </c>
      <c r="D49" s="18">
        <v>85</v>
      </c>
      <c r="E49" s="18">
        <v>103</v>
      </c>
      <c r="F49" s="18">
        <v>40</v>
      </c>
      <c r="G49" s="18">
        <v>44</v>
      </c>
      <c r="H49" s="18">
        <v>84</v>
      </c>
      <c r="I49" s="18">
        <v>197</v>
      </c>
      <c r="J49" s="18">
        <v>274</v>
      </c>
      <c r="K49" s="18">
        <v>93</v>
      </c>
      <c r="L49" s="18">
        <v>18</v>
      </c>
      <c r="M49" s="18">
        <v>1</v>
      </c>
      <c r="N49" s="18">
        <v>219</v>
      </c>
      <c r="O49" s="18">
        <v>34</v>
      </c>
      <c r="P49" s="18">
        <v>40</v>
      </c>
      <c r="Q49" s="18">
        <v>179</v>
      </c>
      <c r="R49" s="18">
        <v>23</v>
      </c>
    </row>
    <row r="50" spans="1:18" s="9" customFormat="1" x14ac:dyDescent="0.25">
      <c r="A50" s="15" t="s">
        <v>122</v>
      </c>
      <c r="B50" s="16" t="s">
        <v>123</v>
      </c>
      <c r="C50" s="17">
        <f t="shared" si="12"/>
        <v>1021</v>
      </c>
      <c r="D50" s="18">
        <v>104</v>
      </c>
      <c r="E50" s="18">
        <v>125</v>
      </c>
      <c r="F50" s="18">
        <v>49</v>
      </c>
      <c r="G50" s="18">
        <v>54</v>
      </c>
      <c r="H50" s="18">
        <v>103</v>
      </c>
      <c r="I50" s="18">
        <v>239</v>
      </c>
      <c r="J50" s="18">
        <v>336</v>
      </c>
      <c r="K50" s="18">
        <v>114</v>
      </c>
      <c r="L50" s="18">
        <v>22</v>
      </c>
      <c r="M50" s="18">
        <v>2</v>
      </c>
      <c r="N50" s="18">
        <v>266</v>
      </c>
      <c r="O50" s="18">
        <v>42</v>
      </c>
      <c r="P50" s="18">
        <v>48</v>
      </c>
      <c r="Q50" s="18">
        <v>218</v>
      </c>
      <c r="R50" s="18">
        <v>28</v>
      </c>
    </row>
    <row r="51" spans="1:18" s="12" customFormat="1" ht="14.25" x14ac:dyDescent="0.2">
      <c r="A51" s="101" t="s">
        <v>124</v>
      </c>
      <c r="B51" s="102"/>
      <c r="C51" s="20">
        <f t="shared" ref="C51:R51" si="13">SUM(C52:C53)</f>
        <v>4429</v>
      </c>
      <c r="D51" s="25">
        <v>393</v>
      </c>
      <c r="E51" s="25">
        <v>599</v>
      </c>
      <c r="F51" s="25">
        <v>246</v>
      </c>
      <c r="G51" s="25">
        <v>225</v>
      </c>
      <c r="H51" s="25">
        <v>471</v>
      </c>
      <c r="I51" s="25">
        <v>994</v>
      </c>
      <c r="J51" s="25">
        <v>1348</v>
      </c>
      <c r="K51" s="25">
        <v>624</v>
      </c>
      <c r="L51" s="25">
        <f t="shared" si="13"/>
        <v>74</v>
      </c>
      <c r="M51" s="25">
        <f t="shared" si="13"/>
        <v>6</v>
      </c>
      <c r="N51" s="25">
        <f t="shared" si="13"/>
        <v>1053</v>
      </c>
      <c r="O51" s="25">
        <f t="shared" si="13"/>
        <v>214</v>
      </c>
      <c r="P51" s="25">
        <f t="shared" si="13"/>
        <v>188</v>
      </c>
      <c r="Q51" s="25">
        <f t="shared" si="13"/>
        <v>865</v>
      </c>
      <c r="R51" s="26">
        <f t="shared" si="13"/>
        <v>96</v>
      </c>
    </row>
    <row r="52" spans="1:18" s="9" customFormat="1" x14ac:dyDescent="0.25">
      <c r="A52" s="15" t="s">
        <v>125</v>
      </c>
      <c r="B52" s="16" t="s">
        <v>126</v>
      </c>
      <c r="C52" s="17">
        <f t="shared" ref="C52:C53" si="14">SUM(H52:K52,D52:E52)</f>
        <v>3354</v>
      </c>
      <c r="D52" s="18">
        <v>299</v>
      </c>
      <c r="E52" s="18">
        <v>452</v>
      </c>
      <c r="F52" s="18">
        <v>187</v>
      </c>
      <c r="G52" s="18">
        <v>170</v>
      </c>
      <c r="H52" s="18">
        <v>357</v>
      </c>
      <c r="I52" s="18">
        <v>753</v>
      </c>
      <c r="J52" s="18">
        <v>1021</v>
      </c>
      <c r="K52" s="18">
        <v>472</v>
      </c>
      <c r="L52" s="18">
        <v>56</v>
      </c>
      <c r="M52" s="18">
        <v>5</v>
      </c>
      <c r="N52" s="18">
        <v>798</v>
      </c>
      <c r="O52" s="18">
        <v>162</v>
      </c>
      <c r="P52" s="18">
        <v>142</v>
      </c>
      <c r="Q52" s="18">
        <v>655</v>
      </c>
      <c r="R52" s="18">
        <v>73</v>
      </c>
    </row>
    <row r="53" spans="1:18" s="9" customFormat="1" x14ac:dyDescent="0.25">
      <c r="A53" s="15" t="s">
        <v>127</v>
      </c>
      <c r="B53" s="16" t="s">
        <v>128</v>
      </c>
      <c r="C53" s="17">
        <f t="shared" si="14"/>
        <v>1075</v>
      </c>
      <c r="D53" s="18">
        <v>94</v>
      </c>
      <c r="E53" s="18">
        <v>147</v>
      </c>
      <c r="F53" s="18">
        <v>59</v>
      </c>
      <c r="G53" s="18">
        <v>55</v>
      </c>
      <c r="H53" s="18">
        <v>114</v>
      </c>
      <c r="I53" s="18">
        <v>241</v>
      </c>
      <c r="J53" s="18">
        <v>327</v>
      </c>
      <c r="K53" s="18">
        <v>152</v>
      </c>
      <c r="L53" s="18">
        <v>18</v>
      </c>
      <c r="M53" s="18">
        <v>1</v>
      </c>
      <c r="N53" s="18">
        <v>255</v>
      </c>
      <c r="O53" s="18">
        <v>52</v>
      </c>
      <c r="P53" s="18">
        <v>46</v>
      </c>
      <c r="Q53" s="18">
        <v>210</v>
      </c>
      <c r="R53" s="18">
        <v>23</v>
      </c>
    </row>
    <row r="54" spans="1:18" s="12" customFormat="1" ht="14.25" x14ac:dyDescent="0.2">
      <c r="A54" s="101" t="s">
        <v>129</v>
      </c>
      <c r="B54" s="102"/>
      <c r="C54" s="20">
        <f t="shared" ref="C54" si="15">SUM(C55:C59)</f>
        <v>2224</v>
      </c>
      <c r="D54" s="25">
        <v>207</v>
      </c>
      <c r="E54" s="25">
        <v>242</v>
      </c>
      <c r="F54" s="25">
        <v>104</v>
      </c>
      <c r="G54" s="25">
        <v>145</v>
      </c>
      <c r="H54" s="25">
        <v>249</v>
      </c>
      <c r="I54" s="25">
        <v>586</v>
      </c>
      <c r="J54" s="25">
        <v>737</v>
      </c>
      <c r="K54" s="25">
        <v>203</v>
      </c>
      <c r="L54" s="25">
        <f t="shared" ref="L54:R54" si="16">SUM(L55:L59)</f>
        <v>42</v>
      </c>
      <c r="M54" s="25">
        <f t="shared" si="16"/>
        <v>3</v>
      </c>
      <c r="N54" s="25">
        <f t="shared" si="16"/>
        <v>473</v>
      </c>
      <c r="O54" s="25">
        <f t="shared" si="16"/>
        <v>74</v>
      </c>
      <c r="P54" s="25">
        <f t="shared" si="16"/>
        <v>76</v>
      </c>
      <c r="Q54" s="25">
        <f t="shared" si="16"/>
        <v>395</v>
      </c>
      <c r="R54" s="26">
        <f t="shared" si="16"/>
        <v>56</v>
      </c>
    </row>
    <row r="55" spans="1:18" s="9" customFormat="1" x14ac:dyDescent="0.25">
      <c r="A55" s="15" t="s">
        <v>130</v>
      </c>
      <c r="B55" s="16" t="s">
        <v>131</v>
      </c>
      <c r="C55" s="17">
        <f t="shared" ref="C55:C59" si="17">SUM(H55:K55,D55:E55)</f>
        <v>504</v>
      </c>
      <c r="D55" s="18">
        <v>47</v>
      </c>
      <c r="E55" s="18">
        <v>53</v>
      </c>
      <c r="F55" s="18">
        <v>23</v>
      </c>
      <c r="G55" s="18">
        <v>36</v>
      </c>
      <c r="H55" s="18">
        <v>59</v>
      </c>
      <c r="I55" s="18">
        <v>132</v>
      </c>
      <c r="J55" s="18">
        <v>169</v>
      </c>
      <c r="K55" s="18">
        <v>44</v>
      </c>
      <c r="L55" s="18">
        <v>10</v>
      </c>
      <c r="M55" s="18">
        <v>1</v>
      </c>
      <c r="N55" s="18">
        <v>108</v>
      </c>
      <c r="O55" s="18">
        <v>16</v>
      </c>
      <c r="P55" s="18">
        <v>17</v>
      </c>
      <c r="Q55" s="18">
        <v>92</v>
      </c>
      <c r="R55" s="18">
        <v>13</v>
      </c>
    </row>
    <row r="56" spans="1:18" s="9" customFormat="1" x14ac:dyDescent="0.25">
      <c r="A56" s="15" t="s">
        <v>132</v>
      </c>
      <c r="B56" s="16" t="s">
        <v>133</v>
      </c>
      <c r="C56" s="17">
        <f t="shared" si="17"/>
        <v>648</v>
      </c>
      <c r="D56" s="18">
        <v>60</v>
      </c>
      <c r="E56" s="18">
        <v>71</v>
      </c>
      <c r="F56" s="18">
        <v>30</v>
      </c>
      <c r="G56" s="18">
        <v>42</v>
      </c>
      <c r="H56" s="18">
        <v>72</v>
      </c>
      <c r="I56" s="18">
        <v>171</v>
      </c>
      <c r="J56" s="18">
        <v>215</v>
      </c>
      <c r="K56" s="18">
        <v>59</v>
      </c>
      <c r="L56" s="18">
        <v>12</v>
      </c>
      <c r="M56" s="18">
        <v>1</v>
      </c>
      <c r="N56" s="18">
        <v>138</v>
      </c>
      <c r="O56" s="18">
        <v>22</v>
      </c>
      <c r="P56" s="18">
        <v>22</v>
      </c>
      <c r="Q56" s="18">
        <v>115</v>
      </c>
      <c r="R56" s="18">
        <v>16</v>
      </c>
    </row>
    <row r="57" spans="1:18" s="9" customFormat="1" x14ac:dyDescent="0.25">
      <c r="A57" s="15" t="s">
        <v>134</v>
      </c>
      <c r="B57" s="16" t="s">
        <v>135</v>
      </c>
      <c r="C57" s="17">
        <f t="shared" si="17"/>
        <v>321</v>
      </c>
      <c r="D57" s="18">
        <v>30</v>
      </c>
      <c r="E57" s="18">
        <v>35</v>
      </c>
      <c r="F57" s="18">
        <v>15</v>
      </c>
      <c r="G57" s="18">
        <v>20</v>
      </c>
      <c r="H57" s="18">
        <v>35</v>
      </c>
      <c r="I57" s="18">
        <v>85</v>
      </c>
      <c r="J57" s="18">
        <v>106</v>
      </c>
      <c r="K57" s="18">
        <v>30</v>
      </c>
      <c r="L57" s="18">
        <v>6</v>
      </c>
      <c r="M57" s="18">
        <v>0</v>
      </c>
      <c r="N57" s="18">
        <v>68</v>
      </c>
      <c r="O57" s="18">
        <v>11</v>
      </c>
      <c r="P57" s="18">
        <v>11</v>
      </c>
      <c r="Q57" s="18">
        <v>56</v>
      </c>
      <c r="R57" s="18">
        <v>8</v>
      </c>
    </row>
    <row r="58" spans="1:18" s="9" customFormat="1" x14ac:dyDescent="0.25">
      <c r="A58" s="15" t="s">
        <v>136</v>
      </c>
      <c r="B58" s="16" t="s">
        <v>137</v>
      </c>
      <c r="C58" s="17">
        <f t="shared" si="17"/>
        <v>430</v>
      </c>
      <c r="D58" s="18">
        <v>40</v>
      </c>
      <c r="E58" s="18">
        <v>48</v>
      </c>
      <c r="F58" s="18">
        <v>21</v>
      </c>
      <c r="G58" s="18">
        <v>27</v>
      </c>
      <c r="H58" s="18">
        <v>48</v>
      </c>
      <c r="I58" s="18">
        <v>113</v>
      </c>
      <c r="J58" s="18">
        <v>141</v>
      </c>
      <c r="K58" s="18">
        <v>40</v>
      </c>
      <c r="L58" s="18">
        <v>8</v>
      </c>
      <c r="M58" s="18">
        <v>1</v>
      </c>
      <c r="N58" s="18">
        <v>91</v>
      </c>
      <c r="O58" s="18">
        <v>14</v>
      </c>
      <c r="P58" s="18">
        <v>15</v>
      </c>
      <c r="Q58" s="18">
        <v>76</v>
      </c>
      <c r="R58" s="18">
        <v>11</v>
      </c>
    </row>
    <row r="59" spans="1:18" s="9" customFormat="1" ht="15.75" thickBot="1" x14ac:dyDescent="0.3">
      <c r="A59" s="27" t="s">
        <v>138</v>
      </c>
      <c r="B59" s="28" t="s">
        <v>139</v>
      </c>
      <c r="C59" s="17">
        <f t="shared" si="17"/>
        <v>321</v>
      </c>
      <c r="D59" s="18">
        <v>30</v>
      </c>
      <c r="E59" s="18">
        <v>35</v>
      </c>
      <c r="F59" s="18">
        <v>15</v>
      </c>
      <c r="G59" s="18">
        <v>20</v>
      </c>
      <c r="H59" s="18">
        <v>35</v>
      </c>
      <c r="I59" s="18">
        <v>85</v>
      </c>
      <c r="J59" s="18">
        <v>106</v>
      </c>
      <c r="K59" s="18">
        <v>30</v>
      </c>
      <c r="L59" s="18">
        <v>6</v>
      </c>
      <c r="M59" s="18">
        <v>0</v>
      </c>
      <c r="N59" s="18">
        <v>68</v>
      </c>
      <c r="O59" s="18">
        <v>11</v>
      </c>
      <c r="P59" s="18">
        <v>11</v>
      </c>
      <c r="Q59" s="18">
        <v>56</v>
      </c>
      <c r="R59" s="18">
        <v>8</v>
      </c>
    </row>
    <row r="60" spans="1:18" x14ac:dyDescent="0.25">
      <c r="A60" s="2" t="s">
        <v>140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</sheetData>
  <mergeCells count="29">
    <mergeCell ref="K4:K5"/>
    <mergeCell ref="I4:I5"/>
    <mergeCell ref="J4:J5"/>
    <mergeCell ref="L4:L5"/>
    <mergeCell ref="A1:B1"/>
    <mergeCell ref="A2:B2"/>
    <mergeCell ref="A4:A5"/>
    <mergeCell ref="B4:B5"/>
    <mergeCell ref="C4:C5"/>
    <mergeCell ref="C1:R1"/>
    <mergeCell ref="C2:R2"/>
    <mergeCell ref="C3:R3"/>
    <mergeCell ref="M4:M5"/>
    <mergeCell ref="N4:N5"/>
    <mergeCell ref="O4:R4"/>
    <mergeCell ref="A51:B51"/>
    <mergeCell ref="A54:B54"/>
    <mergeCell ref="E4:E5"/>
    <mergeCell ref="D4:D5"/>
    <mergeCell ref="H4:H5"/>
    <mergeCell ref="A7:B7"/>
    <mergeCell ref="A16:B16"/>
    <mergeCell ref="A23:B23"/>
    <mergeCell ref="A34:B34"/>
    <mergeCell ref="A43:B43"/>
    <mergeCell ref="A44:B44"/>
    <mergeCell ref="A6:B6"/>
    <mergeCell ref="F4:F5"/>
    <mergeCell ref="G4:G5"/>
  </mergeCells>
  <printOptions horizontalCentered="1"/>
  <pageMargins left="1.3779527559055118" right="0.98425196850393704" top="0" bottom="0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60"/>
  <sheetViews>
    <sheetView workbookViewId="0">
      <selection activeCell="A6" sqref="A6:B6"/>
    </sheetView>
  </sheetViews>
  <sheetFormatPr baseColWidth="10" defaultRowHeight="15" x14ac:dyDescent="0.25"/>
  <cols>
    <col min="1" max="1" width="10.5703125" style="1" customWidth="1"/>
    <col min="2" max="2" width="16.28515625" style="1" customWidth="1"/>
    <col min="3" max="3" width="8.140625" style="43" customWidth="1"/>
    <col min="4" max="21" width="7.140625" style="1" hidden="1" customWidth="1"/>
    <col min="22" max="22" width="8.5703125" style="46" customWidth="1"/>
    <col min="23" max="29" width="8.5703125" style="1" hidden="1" customWidth="1"/>
    <col min="30" max="30" width="9.28515625" style="1" hidden="1" customWidth="1"/>
    <col min="31" max="31" width="9.85546875" style="1" hidden="1" customWidth="1"/>
    <col min="32" max="34" width="8.5703125" style="1" hidden="1" customWidth="1"/>
    <col min="35" max="35" width="7.140625" style="1" customWidth="1"/>
    <col min="36" max="16384" width="11.42578125" style="1"/>
  </cols>
  <sheetData>
    <row r="1" spans="1:39" ht="15.75" x14ac:dyDescent="0.25">
      <c r="A1" s="113" t="s">
        <v>40</v>
      </c>
      <c r="B1" s="113"/>
      <c r="C1" s="39"/>
      <c r="D1" s="89" t="s">
        <v>40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8" x14ac:dyDescent="0.25">
      <c r="A2" s="114" t="s">
        <v>144</v>
      </c>
      <c r="B2" s="114"/>
      <c r="C2" s="39"/>
      <c r="D2" s="90" t="s">
        <v>144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38"/>
      <c r="W2" s="3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8" customFormat="1" ht="15.75" customHeight="1" thickBot="1" x14ac:dyDescent="0.2">
      <c r="A3" s="37"/>
      <c r="B3" s="37"/>
      <c r="C3" s="91" t="s">
        <v>41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7"/>
      <c r="AJ3" s="37"/>
      <c r="AK3" s="37"/>
      <c r="AL3" s="7"/>
      <c r="AM3" s="7"/>
    </row>
    <row r="4" spans="1:39" s="31" customFormat="1" ht="16.5" customHeight="1" x14ac:dyDescent="0.25">
      <c r="A4" s="109" t="s">
        <v>42</v>
      </c>
      <c r="B4" s="111" t="s">
        <v>43</v>
      </c>
      <c r="C4" s="115" t="s">
        <v>145</v>
      </c>
      <c r="D4" s="87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  <c r="U4" s="87" t="s">
        <v>17</v>
      </c>
      <c r="V4" s="87" t="s">
        <v>154</v>
      </c>
      <c r="W4" s="87" t="s">
        <v>28</v>
      </c>
      <c r="X4" s="87" t="s">
        <v>29</v>
      </c>
      <c r="Y4" s="87" t="s">
        <v>30</v>
      </c>
      <c r="Z4" s="87" t="s">
        <v>31</v>
      </c>
      <c r="AA4" s="87" t="s">
        <v>32</v>
      </c>
      <c r="AB4" s="88" t="s">
        <v>33</v>
      </c>
      <c r="AC4" s="88" t="s">
        <v>34</v>
      </c>
      <c r="AD4" s="94" t="s">
        <v>35</v>
      </c>
      <c r="AE4" s="96" t="s">
        <v>36</v>
      </c>
      <c r="AF4" s="97"/>
      <c r="AG4" s="97"/>
      <c r="AH4" s="98"/>
      <c r="AI4" s="87" t="s">
        <v>155</v>
      </c>
    </row>
    <row r="5" spans="1:39" s="31" customFormat="1" ht="16.5" customHeight="1" x14ac:dyDescent="0.25">
      <c r="A5" s="110"/>
      <c r="B5" s="112"/>
      <c r="C5" s="116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95"/>
      <c r="AE5" s="33" t="s">
        <v>37</v>
      </c>
      <c r="AF5" s="33" t="s">
        <v>38</v>
      </c>
      <c r="AG5" s="33" t="s">
        <v>39</v>
      </c>
      <c r="AH5" s="34" t="s">
        <v>44</v>
      </c>
      <c r="AI5" s="88"/>
    </row>
    <row r="6" spans="1:39" s="12" customFormat="1" ht="14.25" x14ac:dyDescent="0.2">
      <c r="A6" s="103" t="s">
        <v>45</v>
      </c>
      <c r="B6" s="104"/>
      <c r="C6" s="40">
        <f t="shared" ref="C6:AH6" si="0">SUM(C7,C34,C43)</f>
        <v>85891</v>
      </c>
      <c r="D6" s="10">
        <f t="shared" si="0"/>
        <v>1316</v>
      </c>
      <c r="E6" s="10">
        <f t="shared" si="0"/>
        <v>1426</v>
      </c>
      <c r="F6" s="10">
        <f t="shared" si="0"/>
        <v>1514</v>
      </c>
      <c r="G6" s="10">
        <f t="shared" si="0"/>
        <v>1583</v>
      </c>
      <c r="H6" s="10">
        <f t="shared" si="0"/>
        <v>1635</v>
      </c>
      <c r="I6" s="10">
        <f t="shared" si="0"/>
        <v>1673</v>
      </c>
      <c r="J6" s="10">
        <f t="shared" si="0"/>
        <v>1696</v>
      </c>
      <c r="K6" s="10">
        <f t="shared" si="0"/>
        <v>1709</v>
      </c>
      <c r="L6" s="10">
        <f t="shared" si="0"/>
        <v>1712</v>
      </c>
      <c r="M6" s="10">
        <f t="shared" si="0"/>
        <v>1709</v>
      </c>
      <c r="N6" s="10">
        <f t="shared" si="0"/>
        <v>1695</v>
      </c>
      <c r="O6" s="10">
        <f t="shared" si="0"/>
        <v>1675</v>
      </c>
      <c r="P6" s="10">
        <f t="shared" si="0"/>
        <v>1661</v>
      </c>
      <c r="Q6" s="10">
        <f t="shared" si="0"/>
        <v>1660</v>
      </c>
      <c r="R6" s="10">
        <f t="shared" si="0"/>
        <v>1667</v>
      </c>
      <c r="S6" s="10">
        <f t="shared" si="0"/>
        <v>1669</v>
      </c>
      <c r="T6" s="10">
        <f t="shared" si="0"/>
        <v>1671</v>
      </c>
      <c r="U6" s="10">
        <f t="shared" si="0"/>
        <v>1664</v>
      </c>
      <c r="V6" s="10">
        <v>46033</v>
      </c>
      <c r="W6" s="10">
        <f t="shared" si="0"/>
        <v>2937</v>
      </c>
      <c r="X6" s="10">
        <f t="shared" si="0"/>
        <v>2648</v>
      </c>
      <c r="Y6" s="10">
        <f t="shared" si="0"/>
        <v>1902</v>
      </c>
      <c r="Z6" s="10">
        <f t="shared" si="0"/>
        <v>1367</v>
      </c>
      <c r="AA6" s="10">
        <f t="shared" si="0"/>
        <v>1669</v>
      </c>
      <c r="AB6" s="10">
        <f t="shared" si="0"/>
        <v>1350</v>
      </c>
      <c r="AC6" s="10">
        <f t="shared" si="0"/>
        <v>101</v>
      </c>
      <c r="AD6" s="10">
        <f t="shared" si="0"/>
        <v>21146</v>
      </c>
      <c r="AE6" s="10">
        <f t="shared" si="0"/>
        <v>4061</v>
      </c>
      <c r="AF6" s="10">
        <f t="shared" si="0"/>
        <v>3909</v>
      </c>
      <c r="AG6" s="10">
        <f t="shared" si="0"/>
        <v>17235</v>
      </c>
      <c r="AH6" s="11">
        <f t="shared" si="0"/>
        <v>1713</v>
      </c>
      <c r="AI6" s="10">
        <v>6904.9499999999989</v>
      </c>
    </row>
    <row r="7" spans="1:39" s="12" customFormat="1" ht="14.25" x14ac:dyDescent="0.2">
      <c r="A7" s="105" t="s">
        <v>46</v>
      </c>
      <c r="B7" s="106"/>
      <c r="C7" s="41">
        <f t="shared" ref="C7:AH7" si="1">SUM(C8,C9,C16,C23)</f>
        <v>58457</v>
      </c>
      <c r="D7" s="13">
        <f t="shared" si="1"/>
        <v>851</v>
      </c>
      <c r="E7" s="13">
        <f t="shared" si="1"/>
        <v>952</v>
      </c>
      <c r="F7" s="13">
        <f t="shared" si="1"/>
        <v>1034</v>
      </c>
      <c r="G7" s="13">
        <f t="shared" si="1"/>
        <v>1099</v>
      </c>
      <c r="H7" s="13">
        <f t="shared" si="1"/>
        <v>1147</v>
      </c>
      <c r="I7" s="13">
        <f t="shared" si="1"/>
        <v>1184</v>
      </c>
      <c r="J7" s="13">
        <f t="shared" si="1"/>
        <v>1207</v>
      </c>
      <c r="K7" s="13">
        <f t="shared" si="1"/>
        <v>1220</v>
      </c>
      <c r="L7" s="13">
        <f t="shared" si="1"/>
        <v>1225</v>
      </c>
      <c r="M7" s="13">
        <f t="shared" si="1"/>
        <v>1223</v>
      </c>
      <c r="N7" s="13">
        <f t="shared" si="1"/>
        <v>1212</v>
      </c>
      <c r="O7" s="13">
        <f t="shared" si="1"/>
        <v>1194</v>
      </c>
      <c r="P7" s="13">
        <f t="shared" si="1"/>
        <v>1181</v>
      </c>
      <c r="Q7" s="13">
        <f t="shared" si="1"/>
        <v>1179</v>
      </c>
      <c r="R7" s="13">
        <f t="shared" si="1"/>
        <v>1182</v>
      </c>
      <c r="S7" s="13">
        <f t="shared" si="1"/>
        <v>1182</v>
      </c>
      <c r="T7" s="13">
        <f t="shared" si="1"/>
        <v>1180</v>
      </c>
      <c r="U7" s="13">
        <f t="shared" si="1"/>
        <v>1171</v>
      </c>
      <c r="V7" s="13">
        <v>31596</v>
      </c>
      <c r="W7" s="13">
        <f t="shared" si="1"/>
        <v>1828</v>
      </c>
      <c r="X7" s="13">
        <f t="shared" si="1"/>
        <v>1549</v>
      </c>
      <c r="Y7" s="13">
        <f t="shared" si="1"/>
        <v>1078</v>
      </c>
      <c r="Z7" s="13">
        <f t="shared" si="1"/>
        <v>822</v>
      </c>
      <c r="AA7" s="13">
        <f t="shared" si="1"/>
        <v>961</v>
      </c>
      <c r="AB7" s="13">
        <f t="shared" si="1"/>
        <v>873</v>
      </c>
      <c r="AC7" s="13">
        <f t="shared" si="1"/>
        <v>65</v>
      </c>
      <c r="AD7" s="13">
        <f t="shared" si="1"/>
        <v>14805</v>
      </c>
      <c r="AE7" s="13">
        <f t="shared" si="1"/>
        <v>2888</v>
      </c>
      <c r="AF7" s="13">
        <f t="shared" si="1"/>
        <v>2780</v>
      </c>
      <c r="AG7" s="13">
        <f t="shared" si="1"/>
        <v>12025</v>
      </c>
      <c r="AH7" s="14">
        <f t="shared" si="1"/>
        <v>1101</v>
      </c>
      <c r="AI7" s="13">
        <v>4739.3999999999996</v>
      </c>
    </row>
    <row r="8" spans="1:39" s="9" customFormat="1" x14ac:dyDescent="0.25">
      <c r="A8" s="15" t="s">
        <v>47</v>
      </c>
      <c r="B8" s="16" t="s">
        <v>48</v>
      </c>
      <c r="C8" s="17"/>
      <c r="D8" s="30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44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18"/>
    </row>
    <row r="9" spans="1:39" s="12" customFormat="1" ht="14.25" x14ac:dyDescent="0.2">
      <c r="A9" s="35" t="s">
        <v>49</v>
      </c>
      <c r="B9" s="36"/>
      <c r="C9" s="20">
        <f t="shared" ref="C9:AH9" si="2">SUM(C10:C15)</f>
        <v>33707</v>
      </c>
      <c r="D9" s="20">
        <f t="shared" si="2"/>
        <v>490</v>
      </c>
      <c r="E9" s="20">
        <f t="shared" si="2"/>
        <v>549</v>
      </c>
      <c r="F9" s="20">
        <f t="shared" si="2"/>
        <v>597</v>
      </c>
      <c r="G9" s="20">
        <f t="shared" si="2"/>
        <v>633</v>
      </c>
      <c r="H9" s="20">
        <f t="shared" si="2"/>
        <v>663</v>
      </c>
      <c r="I9" s="20">
        <f t="shared" si="2"/>
        <v>682</v>
      </c>
      <c r="J9" s="20">
        <f t="shared" si="2"/>
        <v>697</v>
      </c>
      <c r="K9" s="20">
        <f t="shared" si="2"/>
        <v>702</v>
      </c>
      <c r="L9" s="20">
        <f t="shared" si="2"/>
        <v>705</v>
      </c>
      <c r="M9" s="20">
        <f t="shared" si="2"/>
        <v>704</v>
      </c>
      <c r="N9" s="20">
        <f t="shared" si="2"/>
        <v>699</v>
      </c>
      <c r="O9" s="20">
        <f t="shared" si="2"/>
        <v>688</v>
      </c>
      <c r="P9" s="20">
        <f t="shared" si="2"/>
        <v>681</v>
      </c>
      <c r="Q9" s="20">
        <f t="shared" si="2"/>
        <v>679</v>
      </c>
      <c r="R9" s="20">
        <f t="shared" si="2"/>
        <v>680</v>
      </c>
      <c r="S9" s="20">
        <f t="shared" si="2"/>
        <v>680</v>
      </c>
      <c r="T9" s="20">
        <f t="shared" si="2"/>
        <v>680</v>
      </c>
      <c r="U9" s="20">
        <f t="shared" si="2"/>
        <v>675</v>
      </c>
      <c r="V9" s="20">
        <v>18224</v>
      </c>
      <c r="W9" s="20">
        <f t="shared" si="2"/>
        <v>1054</v>
      </c>
      <c r="X9" s="20">
        <f t="shared" si="2"/>
        <v>893</v>
      </c>
      <c r="Y9" s="20">
        <f t="shared" si="2"/>
        <v>623</v>
      </c>
      <c r="Z9" s="20">
        <f t="shared" si="2"/>
        <v>475</v>
      </c>
      <c r="AA9" s="20">
        <f t="shared" si="2"/>
        <v>554</v>
      </c>
      <c r="AB9" s="20">
        <f t="shared" si="2"/>
        <v>504</v>
      </c>
      <c r="AC9" s="20">
        <f t="shared" si="2"/>
        <v>39</v>
      </c>
      <c r="AD9" s="20">
        <f t="shared" si="2"/>
        <v>8539</v>
      </c>
      <c r="AE9" s="20">
        <f t="shared" si="2"/>
        <v>1666</v>
      </c>
      <c r="AF9" s="20">
        <f t="shared" si="2"/>
        <v>1603</v>
      </c>
      <c r="AG9" s="20">
        <f t="shared" si="2"/>
        <v>6935</v>
      </c>
      <c r="AH9" s="21">
        <f t="shared" si="2"/>
        <v>635</v>
      </c>
      <c r="AI9" s="20">
        <v>2733.6</v>
      </c>
    </row>
    <row r="10" spans="1:39" s="9" customFormat="1" x14ac:dyDescent="0.25">
      <c r="A10" s="15" t="s">
        <v>143</v>
      </c>
      <c r="B10" s="16" t="s">
        <v>50</v>
      </c>
      <c r="C10" s="17">
        <f t="shared" ref="C10:C15" si="3">SUM(D10:AA10)</f>
        <v>28993</v>
      </c>
      <c r="D10" s="18">
        <v>421</v>
      </c>
      <c r="E10" s="18">
        <v>472</v>
      </c>
      <c r="F10" s="18">
        <v>514</v>
      </c>
      <c r="G10" s="18">
        <v>544</v>
      </c>
      <c r="H10" s="18">
        <v>571</v>
      </c>
      <c r="I10" s="18">
        <v>587</v>
      </c>
      <c r="J10" s="18">
        <v>599</v>
      </c>
      <c r="K10" s="18">
        <v>603</v>
      </c>
      <c r="L10" s="18">
        <v>606</v>
      </c>
      <c r="M10" s="18">
        <v>605</v>
      </c>
      <c r="N10" s="18">
        <v>601</v>
      </c>
      <c r="O10" s="18">
        <v>592</v>
      </c>
      <c r="P10" s="18">
        <v>586</v>
      </c>
      <c r="Q10" s="18">
        <v>584</v>
      </c>
      <c r="R10" s="18">
        <v>585</v>
      </c>
      <c r="S10" s="18">
        <v>585</v>
      </c>
      <c r="T10" s="18">
        <v>585</v>
      </c>
      <c r="U10" s="18">
        <v>580</v>
      </c>
      <c r="V10" s="44">
        <v>15675</v>
      </c>
      <c r="W10" s="18">
        <v>907</v>
      </c>
      <c r="X10" s="18">
        <v>769</v>
      </c>
      <c r="Y10" s="18">
        <v>536</v>
      </c>
      <c r="Z10" s="18">
        <v>410</v>
      </c>
      <c r="AA10" s="18">
        <v>476</v>
      </c>
      <c r="AB10" s="18">
        <v>433</v>
      </c>
      <c r="AC10" s="18">
        <v>34</v>
      </c>
      <c r="AD10" s="18">
        <v>7346</v>
      </c>
      <c r="AE10" s="18">
        <v>1433</v>
      </c>
      <c r="AF10" s="18">
        <v>1380</v>
      </c>
      <c r="AG10" s="18">
        <v>5966</v>
      </c>
      <c r="AH10" s="18">
        <v>546</v>
      </c>
      <c r="AI10" s="47">
        <v>2351.25</v>
      </c>
    </row>
    <row r="11" spans="1:39" s="9" customFormat="1" x14ac:dyDescent="0.25">
      <c r="A11" s="15" t="s">
        <v>51</v>
      </c>
      <c r="B11" s="16" t="s">
        <v>52</v>
      </c>
      <c r="C11" s="17">
        <f t="shared" si="3"/>
        <v>1305</v>
      </c>
      <c r="D11" s="18">
        <v>19</v>
      </c>
      <c r="E11" s="18">
        <v>21</v>
      </c>
      <c r="F11" s="18">
        <v>23</v>
      </c>
      <c r="G11" s="18">
        <v>25</v>
      </c>
      <c r="H11" s="18">
        <v>26</v>
      </c>
      <c r="I11" s="18">
        <v>26</v>
      </c>
      <c r="J11" s="18">
        <v>27</v>
      </c>
      <c r="K11" s="18">
        <v>27</v>
      </c>
      <c r="L11" s="18">
        <v>27</v>
      </c>
      <c r="M11" s="18">
        <v>27</v>
      </c>
      <c r="N11" s="18">
        <v>27</v>
      </c>
      <c r="O11" s="18">
        <v>27</v>
      </c>
      <c r="P11" s="18">
        <v>26</v>
      </c>
      <c r="Q11" s="18">
        <v>26</v>
      </c>
      <c r="R11" s="18">
        <v>26</v>
      </c>
      <c r="S11" s="18">
        <v>26</v>
      </c>
      <c r="T11" s="18">
        <v>26</v>
      </c>
      <c r="U11" s="18">
        <v>26</v>
      </c>
      <c r="V11" s="44">
        <v>707</v>
      </c>
      <c r="W11" s="18">
        <v>41</v>
      </c>
      <c r="X11" s="18">
        <v>35</v>
      </c>
      <c r="Y11" s="18">
        <v>24</v>
      </c>
      <c r="Z11" s="18">
        <v>18</v>
      </c>
      <c r="AA11" s="18">
        <v>22</v>
      </c>
      <c r="AB11" s="18">
        <v>20</v>
      </c>
      <c r="AC11" s="18">
        <v>1</v>
      </c>
      <c r="AD11" s="18">
        <v>331</v>
      </c>
      <c r="AE11" s="18">
        <v>65</v>
      </c>
      <c r="AF11" s="18">
        <v>62</v>
      </c>
      <c r="AG11" s="18">
        <v>269</v>
      </c>
      <c r="AH11" s="18">
        <v>25</v>
      </c>
      <c r="AI11" s="47">
        <v>106.05</v>
      </c>
    </row>
    <row r="12" spans="1:39" s="9" customFormat="1" x14ac:dyDescent="0.25">
      <c r="A12" s="15" t="s">
        <v>53</v>
      </c>
      <c r="B12" s="16" t="s">
        <v>54</v>
      </c>
      <c r="C12" s="17">
        <f t="shared" si="3"/>
        <v>1145</v>
      </c>
      <c r="D12" s="18">
        <v>17</v>
      </c>
      <c r="E12" s="18">
        <v>19</v>
      </c>
      <c r="F12" s="18">
        <v>20</v>
      </c>
      <c r="G12" s="18">
        <v>22</v>
      </c>
      <c r="H12" s="18">
        <v>22</v>
      </c>
      <c r="I12" s="18">
        <v>23</v>
      </c>
      <c r="J12" s="18">
        <v>24</v>
      </c>
      <c r="K12" s="18">
        <v>24</v>
      </c>
      <c r="L12" s="18">
        <v>24</v>
      </c>
      <c r="M12" s="18">
        <v>24</v>
      </c>
      <c r="N12" s="18">
        <v>24</v>
      </c>
      <c r="O12" s="18">
        <v>23</v>
      </c>
      <c r="P12" s="18">
        <v>23</v>
      </c>
      <c r="Q12" s="18">
        <v>23</v>
      </c>
      <c r="R12" s="18">
        <v>23</v>
      </c>
      <c r="S12" s="18">
        <v>23</v>
      </c>
      <c r="T12" s="18">
        <v>23</v>
      </c>
      <c r="U12" s="18">
        <v>23</v>
      </c>
      <c r="V12" s="44">
        <v>619</v>
      </c>
      <c r="W12" s="18">
        <v>36</v>
      </c>
      <c r="X12" s="18">
        <v>30</v>
      </c>
      <c r="Y12" s="18">
        <v>21</v>
      </c>
      <c r="Z12" s="18">
        <v>16</v>
      </c>
      <c r="AA12" s="18">
        <v>19</v>
      </c>
      <c r="AB12" s="18">
        <v>17</v>
      </c>
      <c r="AC12" s="18">
        <v>1</v>
      </c>
      <c r="AD12" s="18">
        <v>290</v>
      </c>
      <c r="AE12" s="18">
        <v>57</v>
      </c>
      <c r="AF12" s="18">
        <v>54</v>
      </c>
      <c r="AG12" s="18">
        <v>235</v>
      </c>
      <c r="AH12" s="18">
        <v>22</v>
      </c>
      <c r="AI12" s="47">
        <v>92.85</v>
      </c>
    </row>
    <row r="13" spans="1:39" s="9" customFormat="1" x14ac:dyDescent="0.25">
      <c r="A13" s="15" t="s">
        <v>55</v>
      </c>
      <c r="B13" s="16" t="s">
        <v>56</v>
      </c>
      <c r="C13" s="17">
        <f t="shared" si="3"/>
        <v>1032</v>
      </c>
      <c r="D13" s="18">
        <v>15</v>
      </c>
      <c r="E13" s="18">
        <v>17</v>
      </c>
      <c r="F13" s="18">
        <v>18</v>
      </c>
      <c r="G13" s="18">
        <v>19</v>
      </c>
      <c r="H13" s="18">
        <v>20</v>
      </c>
      <c r="I13" s="18">
        <v>21</v>
      </c>
      <c r="J13" s="18">
        <v>21</v>
      </c>
      <c r="K13" s="18">
        <v>22</v>
      </c>
      <c r="L13" s="18">
        <v>22</v>
      </c>
      <c r="M13" s="18">
        <v>22</v>
      </c>
      <c r="N13" s="18">
        <v>21</v>
      </c>
      <c r="O13" s="18">
        <v>21</v>
      </c>
      <c r="P13" s="18">
        <v>21</v>
      </c>
      <c r="Q13" s="18">
        <v>21</v>
      </c>
      <c r="R13" s="18">
        <v>21</v>
      </c>
      <c r="S13" s="18">
        <v>21</v>
      </c>
      <c r="T13" s="18">
        <v>21</v>
      </c>
      <c r="U13" s="18">
        <v>21</v>
      </c>
      <c r="V13" s="44">
        <v>558</v>
      </c>
      <c r="W13" s="18">
        <v>32</v>
      </c>
      <c r="X13" s="18">
        <v>27</v>
      </c>
      <c r="Y13" s="18">
        <v>19</v>
      </c>
      <c r="Z13" s="18">
        <v>14</v>
      </c>
      <c r="AA13" s="18">
        <v>17</v>
      </c>
      <c r="AB13" s="18">
        <v>15</v>
      </c>
      <c r="AC13" s="18">
        <v>1</v>
      </c>
      <c r="AD13" s="18">
        <v>261</v>
      </c>
      <c r="AE13" s="18">
        <v>51</v>
      </c>
      <c r="AF13" s="18">
        <v>49</v>
      </c>
      <c r="AG13" s="18">
        <v>212</v>
      </c>
      <c r="AH13" s="18">
        <v>19</v>
      </c>
      <c r="AI13" s="47">
        <v>83.7</v>
      </c>
    </row>
    <row r="14" spans="1:39" s="9" customFormat="1" x14ac:dyDescent="0.25">
      <c r="A14" s="15" t="s">
        <v>57</v>
      </c>
      <c r="B14" s="16" t="s">
        <v>58</v>
      </c>
      <c r="C14" s="17">
        <f t="shared" si="3"/>
        <v>655</v>
      </c>
      <c r="D14" s="18">
        <v>10</v>
      </c>
      <c r="E14" s="18">
        <v>11</v>
      </c>
      <c r="F14" s="18">
        <v>12</v>
      </c>
      <c r="G14" s="18">
        <v>12</v>
      </c>
      <c r="H14" s="18">
        <v>13</v>
      </c>
      <c r="I14" s="18">
        <v>13</v>
      </c>
      <c r="J14" s="18">
        <v>14</v>
      </c>
      <c r="K14" s="18">
        <v>14</v>
      </c>
      <c r="L14" s="18">
        <v>14</v>
      </c>
      <c r="M14" s="18">
        <v>14</v>
      </c>
      <c r="N14" s="18">
        <v>14</v>
      </c>
      <c r="O14" s="18">
        <v>13</v>
      </c>
      <c r="P14" s="18">
        <v>13</v>
      </c>
      <c r="Q14" s="18">
        <v>13</v>
      </c>
      <c r="R14" s="18">
        <v>13</v>
      </c>
      <c r="S14" s="18">
        <v>13</v>
      </c>
      <c r="T14" s="18">
        <v>13</v>
      </c>
      <c r="U14" s="18">
        <v>13</v>
      </c>
      <c r="V14" s="44">
        <v>354</v>
      </c>
      <c r="W14" s="18">
        <v>20</v>
      </c>
      <c r="X14" s="18">
        <v>17</v>
      </c>
      <c r="Y14" s="18">
        <v>12</v>
      </c>
      <c r="Z14" s="18">
        <v>9</v>
      </c>
      <c r="AA14" s="18">
        <v>11</v>
      </c>
      <c r="AB14" s="18">
        <v>10</v>
      </c>
      <c r="AC14" s="18">
        <v>1</v>
      </c>
      <c r="AD14" s="18">
        <v>166</v>
      </c>
      <c r="AE14" s="18">
        <v>32</v>
      </c>
      <c r="AF14" s="18">
        <v>31</v>
      </c>
      <c r="AG14" s="18">
        <v>135</v>
      </c>
      <c r="AH14" s="18">
        <v>12</v>
      </c>
      <c r="AI14" s="47">
        <v>53.1</v>
      </c>
    </row>
    <row r="15" spans="1:39" s="9" customFormat="1" x14ac:dyDescent="0.25">
      <c r="A15" s="15" t="s">
        <v>59</v>
      </c>
      <c r="B15" s="16" t="s">
        <v>60</v>
      </c>
      <c r="C15" s="17">
        <f t="shared" si="3"/>
        <v>577</v>
      </c>
      <c r="D15" s="18">
        <v>8</v>
      </c>
      <c r="E15" s="18">
        <v>9</v>
      </c>
      <c r="F15" s="18">
        <v>10</v>
      </c>
      <c r="G15" s="18">
        <v>11</v>
      </c>
      <c r="H15" s="18">
        <v>11</v>
      </c>
      <c r="I15" s="18">
        <v>12</v>
      </c>
      <c r="J15" s="18">
        <v>12</v>
      </c>
      <c r="K15" s="18">
        <v>12</v>
      </c>
      <c r="L15" s="18">
        <v>12</v>
      </c>
      <c r="M15" s="18">
        <v>12</v>
      </c>
      <c r="N15" s="18">
        <v>12</v>
      </c>
      <c r="O15" s="18">
        <v>12</v>
      </c>
      <c r="P15" s="18">
        <v>12</v>
      </c>
      <c r="Q15" s="18">
        <v>12</v>
      </c>
      <c r="R15" s="18">
        <v>12</v>
      </c>
      <c r="S15" s="18">
        <v>12</v>
      </c>
      <c r="T15" s="18">
        <v>12</v>
      </c>
      <c r="U15" s="18">
        <v>12</v>
      </c>
      <c r="V15" s="44">
        <v>311</v>
      </c>
      <c r="W15" s="18">
        <v>18</v>
      </c>
      <c r="X15" s="18">
        <v>15</v>
      </c>
      <c r="Y15" s="18">
        <v>11</v>
      </c>
      <c r="Z15" s="18">
        <v>8</v>
      </c>
      <c r="AA15" s="18">
        <v>9</v>
      </c>
      <c r="AB15" s="18">
        <v>9</v>
      </c>
      <c r="AC15" s="18">
        <v>1</v>
      </c>
      <c r="AD15" s="18">
        <v>145</v>
      </c>
      <c r="AE15" s="18">
        <v>28</v>
      </c>
      <c r="AF15" s="18">
        <v>27</v>
      </c>
      <c r="AG15" s="18">
        <v>118</v>
      </c>
      <c r="AH15" s="18">
        <v>11</v>
      </c>
      <c r="AI15" s="47">
        <v>46.65</v>
      </c>
    </row>
    <row r="16" spans="1:39" s="12" customFormat="1" ht="14.25" x14ac:dyDescent="0.2">
      <c r="A16" s="101" t="s">
        <v>61</v>
      </c>
      <c r="B16" s="102"/>
      <c r="C16" s="20">
        <f t="shared" ref="C16:AH16" si="4">SUM(C17:C22)</f>
        <v>10153</v>
      </c>
      <c r="D16" s="36">
        <f t="shared" si="4"/>
        <v>148</v>
      </c>
      <c r="E16" s="36">
        <f t="shared" si="4"/>
        <v>165</v>
      </c>
      <c r="F16" s="36">
        <f t="shared" si="4"/>
        <v>180</v>
      </c>
      <c r="G16" s="36">
        <f t="shared" si="4"/>
        <v>191</v>
      </c>
      <c r="H16" s="36">
        <f t="shared" si="4"/>
        <v>199</v>
      </c>
      <c r="I16" s="36">
        <f t="shared" si="4"/>
        <v>206</v>
      </c>
      <c r="J16" s="36">
        <f t="shared" si="4"/>
        <v>209</v>
      </c>
      <c r="K16" s="36">
        <f t="shared" si="4"/>
        <v>212</v>
      </c>
      <c r="L16" s="36">
        <f t="shared" si="4"/>
        <v>213</v>
      </c>
      <c r="M16" s="36">
        <f t="shared" si="4"/>
        <v>213</v>
      </c>
      <c r="N16" s="36">
        <f t="shared" si="4"/>
        <v>211</v>
      </c>
      <c r="O16" s="36">
        <f t="shared" si="4"/>
        <v>207</v>
      </c>
      <c r="P16" s="36">
        <f t="shared" si="4"/>
        <v>205</v>
      </c>
      <c r="Q16" s="36">
        <f t="shared" si="4"/>
        <v>205</v>
      </c>
      <c r="R16" s="36">
        <f t="shared" si="4"/>
        <v>206</v>
      </c>
      <c r="S16" s="36">
        <f t="shared" si="4"/>
        <v>206</v>
      </c>
      <c r="T16" s="36">
        <f t="shared" si="4"/>
        <v>205</v>
      </c>
      <c r="U16" s="36">
        <f t="shared" si="4"/>
        <v>204</v>
      </c>
      <c r="V16" s="36">
        <v>5485</v>
      </c>
      <c r="W16" s="36">
        <f t="shared" si="4"/>
        <v>318</v>
      </c>
      <c r="X16" s="36">
        <f t="shared" si="4"/>
        <v>269</v>
      </c>
      <c r="Y16" s="36">
        <f t="shared" si="4"/>
        <v>187</v>
      </c>
      <c r="Z16" s="36">
        <f t="shared" si="4"/>
        <v>142</v>
      </c>
      <c r="AA16" s="36">
        <f t="shared" si="4"/>
        <v>167</v>
      </c>
      <c r="AB16" s="36">
        <f t="shared" si="4"/>
        <v>151</v>
      </c>
      <c r="AC16" s="36">
        <f t="shared" si="4"/>
        <v>10</v>
      </c>
      <c r="AD16" s="36">
        <f t="shared" si="4"/>
        <v>2570</v>
      </c>
      <c r="AE16" s="36">
        <f t="shared" si="4"/>
        <v>502</v>
      </c>
      <c r="AF16" s="36">
        <f t="shared" si="4"/>
        <v>483</v>
      </c>
      <c r="AG16" s="36">
        <f t="shared" si="4"/>
        <v>2088</v>
      </c>
      <c r="AH16" s="22">
        <f t="shared" si="4"/>
        <v>191</v>
      </c>
      <c r="AI16" s="36">
        <v>822.75</v>
      </c>
    </row>
    <row r="17" spans="1:35" s="9" customFormat="1" x14ac:dyDescent="0.25">
      <c r="A17" s="15" t="s">
        <v>62</v>
      </c>
      <c r="B17" s="16" t="s">
        <v>63</v>
      </c>
      <c r="C17" s="17">
        <f t="shared" ref="C17:C22" si="5">SUM(D17:AA17)</f>
        <v>2993</v>
      </c>
      <c r="D17" s="18">
        <v>44</v>
      </c>
      <c r="E17" s="18">
        <v>49</v>
      </c>
      <c r="F17" s="18">
        <v>53</v>
      </c>
      <c r="G17" s="18">
        <v>56</v>
      </c>
      <c r="H17" s="18">
        <v>59</v>
      </c>
      <c r="I17" s="18">
        <v>61</v>
      </c>
      <c r="J17" s="18">
        <v>62</v>
      </c>
      <c r="K17" s="18">
        <v>62</v>
      </c>
      <c r="L17" s="18">
        <v>63</v>
      </c>
      <c r="M17" s="18">
        <v>63</v>
      </c>
      <c r="N17" s="18">
        <v>62</v>
      </c>
      <c r="O17" s="18">
        <v>61</v>
      </c>
      <c r="P17" s="18">
        <v>60</v>
      </c>
      <c r="Q17" s="18">
        <v>60</v>
      </c>
      <c r="R17" s="18">
        <v>61</v>
      </c>
      <c r="S17" s="18">
        <v>61</v>
      </c>
      <c r="T17" s="18">
        <v>60</v>
      </c>
      <c r="U17" s="18">
        <v>60</v>
      </c>
      <c r="V17" s="44">
        <v>1617</v>
      </c>
      <c r="W17" s="18">
        <v>94</v>
      </c>
      <c r="X17" s="18">
        <v>79</v>
      </c>
      <c r="Y17" s="18">
        <v>55</v>
      </c>
      <c r="Z17" s="18">
        <v>42</v>
      </c>
      <c r="AA17" s="18">
        <v>49</v>
      </c>
      <c r="AB17" s="18">
        <v>45</v>
      </c>
      <c r="AC17" s="18">
        <v>3</v>
      </c>
      <c r="AD17" s="18">
        <v>758</v>
      </c>
      <c r="AE17" s="18">
        <v>148</v>
      </c>
      <c r="AF17" s="18">
        <v>142</v>
      </c>
      <c r="AG17" s="18">
        <v>616</v>
      </c>
      <c r="AH17" s="18">
        <v>56</v>
      </c>
      <c r="AI17" s="47">
        <v>242.55</v>
      </c>
    </row>
    <row r="18" spans="1:35" s="9" customFormat="1" x14ac:dyDescent="0.25">
      <c r="A18" s="15" t="s">
        <v>64</v>
      </c>
      <c r="B18" s="16" t="s">
        <v>65</v>
      </c>
      <c r="C18" s="17">
        <f t="shared" si="5"/>
        <v>1131</v>
      </c>
      <c r="D18" s="18">
        <v>16</v>
      </c>
      <c r="E18" s="18">
        <v>18</v>
      </c>
      <c r="F18" s="18">
        <v>20</v>
      </c>
      <c r="G18" s="18">
        <v>21</v>
      </c>
      <c r="H18" s="18">
        <v>22</v>
      </c>
      <c r="I18" s="18">
        <v>23</v>
      </c>
      <c r="J18" s="18">
        <v>23</v>
      </c>
      <c r="K18" s="18">
        <v>24</v>
      </c>
      <c r="L18" s="18">
        <v>24</v>
      </c>
      <c r="M18" s="18">
        <v>24</v>
      </c>
      <c r="N18" s="18">
        <v>23</v>
      </c>
      <c r="O18" s="18">
        <v>23</v>
      </c>
      <c r="P18" s="18">
        <v>23</v>
      </c>
      <c r="Q18" s="18">
        <v>23</v>
      </c>
      <c r="R18" s="18">
        <v>23</v>
      </c>
      <c r="S18" s="18">
        <v>23</v>
      </c>
      <c r="T18" s="18">
        <v>23</v>
      </c>
      <c r="U18" s="18">
        <v>23</v>
      </c>
      <c r="V18" s="44">
        <v>611</v>
      </c>
      <c r="W18" s="18">
        <v>35</v>
      </c>
      <c r="X18" s="18">
        <v>30</v>
      </c>
      <c r="Y18" s="18">
        <v>21</v>
      </c>
      <c r="Z18" s="18">
        <v>16</v>
      </c>
      <c r="AA18" s="18">
        <v>19</v>
      </c>
      <c r="AB18" s="18">
        <v>17</v>
      </c>
      <c r="AC18" s="18">
        <v>1</v>
      </c>
      <c r="AD18" s="18">
        <v>286</v>
      </c>
      <c r="AE18" s="18">
        <v>56</v>
      </c>
      <c r="AF18" s="18">
        <v>54</v>
      </c>
      <c r="AG18" s="18">
        <v>232</v>
      </c>
      <c r="AH18" s="18">
        <v>21</v>
      </c>
      <c r="AI18" s="47">
        <v>91.65</v>
      </c>
    </row>
    <row r="19" spans="1:35" s="9" customFormat="1" x14ac:dyDescent="0.25">
      <c r="A19" s="15" t="s">
        <v>66</v>
      </c>
      <c r="B19" s="16" t="s">
        <v>67</v>
      </c>
      <c r="C19" s="17">
        <f t="shared" si="5"/>
        <v>1575</v>
      </c>
      <c r="D19" s="18">
        <v>23</v>
      </c>
      <c r="E19" s="18">
        <v>26</v>
      </c>
      <c r="F19" s="18">
        <v>28</v>
      </c>
      <c r="G19" s="18">
        <v>30</v>
      </c>
      <c r="H19" s="18">
        <v>31</v>
      </c>
      <c r="I19" s="18">
        <v>32</v>
      </c>
      <c r="J19" s="18">
        <v>32</v>
      </c>
      <c r="K19" s="18">
        <v>33</v>
      </c>
      <c r="L19" s="18">
        <v>33</v>
      </c>
      <c r="M19" s="18">
        <v>33</v>
      </c>
      <c r="N19" s="18">
        <v>33</v>
      </c>
      <c r="O19" s="18">
        <v>32</v>
      </c>
      <c r="P19" s="18">
        <v>32</v>
      </c>
      <c r="Q19" s="18">
        <v>32</v>
      </c>
      <c r="R19" s="18">
        <v>32</v>
      </c>
      <c r="S19" s="18">
        <v>32</v>
      </c>
      <c r="T19" s="18">
        <v>32</v>
      </c>
      <c r="U19" s="18">
        <v>32</v>
      </c>
      <c r="V19" s="44">
        <v>849</v>
      </c>
      <c r="W19" s="18">
        <v>49</v>
      </c>
      <c r="X19" s="18">
        <v>42</v>
      </c>
      <c r="Y19" s="18">
        <v>29</v>
      </c>
      <c r="Z19" s="18">
        <v>22</v>
      </c>
      <c r="AA19" s="18">
        <v>26</v>
      </c>
      <c r="AB19" s="18">
        <v>23</v>
      </c>
      <c r="AC19" s="18">
        <v>2</v>
      </c>
      <c r="AD19" s="18">
        <v>398</v>
      </c>
      <c r="AE19" s="18">
        <v>78</v>
      </c>
      <c r="AF19" s="18">
        <v>75</v>
      </c>
      <c r="AG19" s="18">
        <v>324</v>
      </c>
      <c r="AH19" s="18">
        <v>30</v>
      </c>
      <c r="AI19" s="47">
        <v>127.35</v>
      </c>
    </row>
    <row r="20" spans="1:35" s="9" customFormat="1" x14ac:dyDescent="0.25">
      <c r="A20" s="15" t="s">
        <v>68</v>
      </c>
      <c r="B20" s="16" t="s">
        <v>69</v>
      </c>
      <c r="C20" s="17">
        <f t="shared" si="5"/>
        <v>2213</v>
      </c>
      <c r="D20" s="18">
        <v>32</v>
      </c>
      <c r="E20" s="18">
        <v>36</v>
      </c>
      <c r="F20" s="18">
        <v>39</v>
      </c>
      <c r="G20" s="18">
        <v>42</v>
      </c>
      <c r="H20" s="18">
        <v>43</v>
      </c>
      <c r="I20" s="18">
        <v>45</v>
      </c>
      <c r="J20" s="18">
        <v>46</v>
      </c>
      <c r="K20" s="18">
        <v>46</v>
      </c>
      <c r="L20" s="18">
        <v>46</v>
      </c>
      <c r="M20" s="18">
        <v>46</v>
      </c>
      <c r="N20" s="18">
        <v>46</v>
      </c>
      <c r="O20" s="18">
        <v>45</v>
      </c>
      <c r="P20" s="18">
        <v>45</v>
      </c>
      <c r="Q20" s="18">
        <v>45</v>
      </c>
      <c r="R20" s="18">
        <v>45</v>
      </c>
      <c r="S20" s="18">
        <v>45</v>
      </c>
      <c r="T20" s="18">
        <v>45</v>
      </c>
      <c r="U20" s="18">
        <v>44</v>
      </c>
      <c r="V20" s="44">
        <v>1196</v>
      </c>
      <c r="W20" s="18">
        <v>69</v>
      </c>
      <c r="X20" s="18">
        <v>59</v>
      </c>
      <c r="Y20" s="18">
        <v>41</v>
      </c>
      <c r="Z20" s="18">
        <v>31</v>
      </c>
      <c r="AA20" s="18">
        <v>36</v>
      </c>
      <c r="AB20" s="18">
        <v>33</v>
      </c>
      <c r="AC20" s="18">
        <v>2</v>
      </c>
      <c r="AD20" s="18">
        <v>560</v>
      </c>
      <c r="AE20" s="18">
        <v>109</v>
      </c>
      <c r="AF20" s="18">
        <v>105</v>
      </c>
      <c r="AG20" s="18">
        <v>455</v>
      </c>
      <c r="AH20" s="18">
        <v>42</v>
      </c>
      <c r="AI20" s="47">
        <v>179.4</v>
      </c>
    </row>
    <row r="21" spans="1:35" s="9" customFormat="1" x14ac:dyDescent="0.25">
      <c r="A21" s="15" t="s">
        <v>70</v>
      </c>
      <c r="B21" s="16" t="s">
        <v>71</v>
      </c>
      <c r="C21" s="17">
        <f t="shared" si="5"/>
        <v>946</v>
      </c>
      <c r="D21" s="18">
        <v>14</v>
      </c>
      <c r="E21" s="18">
        <v>15</v>
      </c>
      <c r="F21" s="18">
        <v>17</v>
      </c>
      <c r="G21" s="18">
        <v>18</v>
      </c>
      <c r="H21" s="18">
        <v>19</v>
      </c>
      <c r="I21" s="18">
        <v>19</v>
      </c>
      <c r="J21" s="18">
        <v>19</v>
      </c>
      <c r="K21" s="18">
        <v>20</v>
      </c>
      <c r="L21" s="18">
        <v>20</v>
      </c>
      <c r="M21" s="18">
        <v>20</v>
      </c>
      <c r="N21" s="18">
        <v>20</v>
      </c>
      <c r="O21" s="18">
        <v>19</v>
      </c>
      <c r="P21" s="18">
        <v>19</v>
      </c>
      <c r="Q21" s="18">
        <v>19</v>
      </c>
      <c r="R21" s="18">
        <v>19</v>
      </c>
      <c r="S21" s="18">
        <v>19</v>
      </c>
      <c r="T21" s="18">
        <v>19</v>
      </c>
      <c r="U21" s="18">
        <v>19</v>
      </c>
      <c r="V21" s="44">
        <v>511</v>
      </c>
      <c r="W21" s="18">
        <v>30</v>
      </c>
      <c r="X21" s="18">
        <v>25</v>
      </c>
      <c r="Y21" s="18">
        <v>17</v>
      </c>
      <c r="Z21" s="18">
        <v>13</v>
      </c>
      <c r="AA21" s="18">
        <v>16</v>
      </c>
      <c r="AB21" s="18">
        <v>14</v>
      </c>
      <c r="AC21" s="18">
        <v>1</v>
      </c>
      <c r="AD21" s="18">
        <v>239</v>
      </c>
      <c r="AE21" s="18">
        <v>47</v>
      </c>
      <c r="AF21" s="18">
        <v>45</v>
      </c>
      <c r="AG21" s="18">
        <v>194</v>
      </c>
      <c r="AH21" s="18">
        <v>18</v>
      </c>
      <c r="AI21" s="47">
        <v>76.650000000000006</v>
      </c>
    </row>
    <row r="22" spans="1:35" s="9" customFormat="1" x14ac:dyDescent="0.25">
      <c r="A22" s="15" t="s">
        <v>72</v>
      </c>
      <c r="B22" s="16" t="s">
        <v>73</v>
      </c>
      <c r="C22" s="17">
        <f t="shared" si="5"/>
        <v>1295</v>
      </c>
      <c r="D22" s="18">
        <v>19</v>
      </c>
      <c r="E22" s="18">
        <v>21</v>
      </c>
      <c r="F22" s="18">
        <v>23</v>
      </c>
      <c r="G22" s="18">
        <v>24</v>
      </c>
      <c r="H22" s="18">
        <v>25</v>
      </c>
      <c r="I22" s="18">
        <v>26</v>
      </c>
      <c r="J22" s="18">
        <v>27</v>
      </c>
      <c r="K22" s="18">
        <v>27</v>
      </c>
      <c r="L22" s="18">
        <v>27</v>
      </c>
      <c r="M22" s="18">
        <v>27</v>
      </c>
      <c r="N22" s="18">
        <v>27</v>
      </c>
      <c r="O22" s="18">
        <v>27</v>
      </c>
      <c r="P22" s="18">
        <v>26</v>
      </c>
      <c r="Q22" s="18">
        <v>26</v>
      </c>
      <c r="R22" s="18">
        <v>26</v>
      </c>
      <c r="S22" s="18">
        <v>26</v>
      </c>
      <c r="T22" s="18">
        <v>26</v>
      </c>
      <c r="U22" s="18">
        <v>26</v>
      </c>
      <c r="V22" s="44">
        <v>701</v>
      </c>
      <c r="W22" s="18">
        <v>41</v>
      </c>
      <c r="X22" s="18">
        <v>34</v>
      </c>
      <c r="Y22" s="18">
        <v>24</v>
      </c>
      <c r="Z22" s="18">
        <v>18</v>
      </c>
      <c r="AA22" s="18">
        <v>21</v>
      </c>
      <c r="AB22" s="18">
        <v>19</v>
      </c>
      <c r="AC22" s="18">
        <v>1</v>
      </c>
      <c r="AD22" s="18">
        <v>329</v>
      </c>
      <c r="AE22" s="18">
        <v>64</v>
      </c>
      <c r="AF22" s="18">
        <v>62</v>
      </c>
      <c r="AG22" s="18">
        <v>267</v>
      </c>
      <c r="AH22" s="18">
        <v>24</v>
      </c>
      <c r="AI22" s="47">
        <v>105.15</v>
      </c>
    </row>
    <row r="23" spans="1:35" s="12" customFormat="1" ht="14.25" x14ac:dyDescent="0.2">
      <c r="A23" s="101" t="s">
        <v>74</v>
      </c>
      <c r="B23" s="102"/>
      <c r="C23" s="20">
        <f t="shared" ref="C23:AH23" si="6">SUM(C24:C33)</f>
        <v>14597</v>
      </c>
      <c r="D23" s="20">
        <f t="shared" si="6"/>
        <v>213</v>
      </c>
      <c r="E23" s="20">
        <f t="shared" si="6"/>
        <v>238</v>
      </c>
      <c r="F23" s="20">
        <f t="shared" si="6"/>
        <v>257</v>
      </c>
      <c r="G23" s="20">
        <f t="shared" si="6"/>
        <v>275</v>
      </c>
      <c r="H23" s="20">
        <f t="shared" si="6"/>
        <v>285</v>
      </c>
      <c r="I23" s="20">
        <f t="shared" si="6"/>
        <v>296</v>
      </c>
      <c r="J23" s="20">
        <f t="shared" si="6"/>
        <v>301</v>
      </c>
      <c r="K23" s="20">
        <f t="shared" si="6"/>
        <v>306</v>
      </c>
      <c r="L23" s="20">
        <f t="shared" si="6"/>
        <v>307</v>
      </c>
      <c r="M23" s="20">
        <f t="shared" si="6"/>
        <v>306</v>
      </c>
      <c r="N23" s="20">
        <f t="shared" si="6"/>
        <v>302</v>
      </c>
      <c r="O23" s="20">
        <f t="shared" si="6"/>
        <v>299</v>
      </c>
      <c r="P23" s="20">
        <f t="shared" si="6"/>
        <v>295</v>
      </c>
      <c r="Q23" s="20">
        <f t="shared" si="6"/>
        <v>295</v>
      </c>
      <c r="R23" s="20">
        <f t="shared" si="6"/>
        <v>296</v>
      </c>
      <c r="S23" s="20">
        <f t="shared" si="6"/>
        <v>296</v>
      </c>
      <c r="T23" s="20">
        <f t="shared" si="6"/>
        <v>295</v>
      </c>
      <c r="U23" s="20">
        <f t="shared" si="6"/>
        <v>292</v>
      </c>
      <c r="V23" s="20">
        <v>7887</v>
      </c>
      <c r="W23" s="20">
        <f t="shared" si="6"/>
        <v>456</v>
      </c>
      <c r="X23" s="20">
        <f t="shared" si="6"/>
        <v>387</v>
      </c>
      <c r="Y23" s="20">
        <f t="shared" si="6"/>
        <v>268</v>
      </c>
      <c r="Z23" s="20">
        <f t="shared" si="6"/>
        <v>205</v>
      </c>
      <c r="AA23" s="20">
        <f t="shared" si="6"/>
        <v>240</v>
      </c>
      <c r="AB23" s="20">
        <f t="shared" si="6"/>
        <v>218</v>
      </c>
      <c r="AC23" s="20">
        <f t="shared" si="6"/>
        <v>16</v>
      </c>
      <c r="AD23" s="20">
        <f t="shared" si="6"/>
        <v>3696</v>
      </c>
      <c r="AE23" s="20">
        <f t="shared" si="6"/>
        <v>720</v>
      </c>
      <c r="AF23" s="20">
        <f t="shared" si="6"/>
        <v>694</v>
      </c>
      <c r="AG23" s="20">
        <f t="shared" si="6"/>
        <v>3002</v>
      </c>
      <c r="AH23" s="20">
        <f t="shared" si="6"/>
        <v>275</v>
      </c>
      <c r="AI23" s="20">
        <v>1183.05</v>
      </c>
    </row>
    <row r="24" spans="1:35" s="9" customFormat="1" x14ac:dyDescent="0.25">
      <c r="A24" s="15" t="s">
        <v>75</v>
      </c>
      <c r="B24" s="16" t="s">
        <v>76</v>
      </c>
      <c r="C24" s="17">
        <f t="shared" ref="C24:C33" si="7">SUM(D24:AA24)</f>
        <v>2115</v>
      </c>
      <c r="D24" s="18">
        <v>31</v>
      </c>
      <c r="E24" s="18">
        <v>34</v>
      </c>
      <c r="F24" s="18">
        <v>37</v>
      </c>
      <c r="G24" s="18">
        <v>40</v>
      </c>
      <c r="H24" s="18">
        <v>41</v>
      </c>
      <c r="I24" s="18">
        <v>43</v>
      </c>
      <c r="J24" s="18">
        <v>44</v>
      </c>
      <c r="K24" s="18">
        <v>44</v>
      </c>
      <c r="L24" s="18">
        <v>44</v>
      </c>
      <c r="M24" s="18">
        <v>44</v>
      </c>
      <c r="N24" s="18">
        <v>44</v>
      </c>
      <c r="O24" s="18">
        <v>43</v>
      </c>
      <c r="P24" s="18">
        <v>43</v>
      </c>
      <c r="Q24" s="18">
        <v>43</v>
      </c>
      <c r="R24" s="18">
        <v>43</v>
      </c>
      <c r="S24" s="18">
        <v>43</v>
      </c>
      <c r="T24" s="18">
        <v>43</v>
      </c>
      <c r="U24" s="18">
        <v>42</v>
      </c>
      <c r="V24" s="44">
        <v>1143</v>
      </c>
      <c r="W24" s="18">
        <v>66</v>
      </c>
      <c r="X24" s="18">
        <v>56</v>
      </c>
      <c r="Y24" s="18">
        <v>39</v>
      </c>
      <c r="Z24" s="18">
        <v>30</v>
      </c>
      <c r="AA24" s="18">
        <v>35</v>
      </c>
      <c r="AB24" s="18">
        <v>32</v>
      </c>
      <c r="AC24" s="18">
        <v>2</v>
      </c>
      <c r="AD24" s="18">
        <v>535</v>
      </c>
      <c r="AE24" s="18">
        <v>104</v>
      </c>
      <c r="AF24" s="18">
        <v>100</v>
      </c>
      <c r="AG24" s="18">
        <v>434</v>
      </c>
      <c r="AH24" s="18">
        <v>40</v>
      </c>
      <c r="AI24" s="47">
        <v>171.45</v>
      </c>
    </row>
    <row r="25" spans="1:35" s="9" customFormat="1" x14ac:dyDescent="0.25">
      <c r="A25" s="15" t="s">
        <v>77</v>
      </c>
      <c r="B25" s="16" t="s">
        <v>78</v>
      </c>
      <c r="C25" s="17">
        <f t="shared" si="7"/>
        <v>1946</v>
      </c>
      <c r="D25" s="18">
        <v>28</v>
      </c>
      <c r="E25" s="18">
        <v>32</v>
      </c>
      <c r="F25" s="18">
        <v>34</v>
      </c>
      <c r="G25" s="18">
        <v>37</v>
      </c>
      <c r="H25" s="18">
        <v>38</v>
      </c>
      <c r="I25" s="18">
        <v>39</v>
      </c>
      <c r="J25" s="18">
        <v>40</v>
      </c>
      <c r="K25" s="18">
        <v>41</v>
      </c>
      <c r="L25" s="18">
        <v>41</v>
      </c>
      <c r="M25" s="18">
        <v>41</v>
      </c>
      <c r="N25" s="18">
        <v>40</v>
      </c>
      <c r="O25" s="18">
        <v>40</v>
      </c>
      <c r="P25" s="18">
        <v>39</v>
      </c>
      <c r="Q25" s="18">
        <v>39</v>
      </c>
      <c r="R25" s="18">
        <v>39</v>
      </c>
      <c r="S25" s="18">
        <v>39</v>
      </c>
      <c r="T25" s="18">
        <v>39</v>
      </c>
      <c r="U25" s="18">
        <v>39</v>
      </c>
      <c r="V25" s="44">
        <v>1053</v>
      </c>
      <c r="W25" s="18">
        <v>61</v>
      </c>
      <c r="X25" s="18">
        <v>52</v>
      </c>
      <c r="Y25" s="18">
        <v>36</v>
      </c>
      <c r="Z25" s="18">
        <v>27</v>
      </c>
      <c r="AA25" s="18">
        <v>32</v>
      </c>
      <c r="AB25" s="18">
        <v>29</v>
      </c>
      <c r="AC25" s="18">
        <v>2</v>
      </c>
      <c r="AD25" s="18">
        <v>493</v>
      </c>
      <c r="AE25" s="18">
        <v>96</v>
      </c>
      <c r="AF25" s="18">
        <v>93</v>
      </c>
      <c r="AG25" s="18">
        <v>401</v>
      </c>
      <c r="AH25" s="18">
        <v>37</v>
      </c>
      <c r="AI25" s="47">
        <v>157.94999999999999</v>
      </c>
    </row>
    <row r="26" spans="1:35" s="9" customFormat="1" x14ac:dyDescent="0.25">
      <c r="A26" s="15" t="s">
        <v>79</v>
      </c>
      <c r="B26" s="16" t="s">
        <v>80</v>
      </c>
      <c r="C26" s="17">
        <f t="shared" si="7"/>
        <v>2085</v>
      </c>
      <c r="D26" s="18">
        <v>30</v>
      </c>
      <c r="E26" s="18">
        <v>34</v>
      </c>
      <c r="F26" s="18">
        <v>37</v>
      </c>
      <c r="G26" s="18">
        <v>39</v>
      </c>
      <c r="H26" s="18">
        <v>41</v>
      </c>
      <c r="I26" s="18">
        <v>42</v>
      </c>
      <c r="J26" s="18">
        <v>43</v>
      </c>
      <c r="K26" s="18">
        <v>44</v>
      </c>
      <c r="L26" s="18">
        <v>44</v>
      </c>
      <c r="M26" s="18">
        <v>44</v>
      </c>
      <c r="N26" s="18">
        <v>43</v>
      </c>
      <c r="O26" s="18">
        <v>43</v>
      </c>
      <c r="P26" s="18">
        <v>42</v>
      </c>
      <c r="Q26" s="18">
        <v>42</v>
      </c>
      <c r="R26" s="18">
        <v>42</v>
      </c>
      <c r="S26" s="18">
        <v>42</v>
      </c>
      <c r="T26" s="18">
        <v>42</v>
      </c>
      <c r="U26" s="18">
        <v>42</v>
      </c>
      <c r="V26" s="44">
        <v>1128</v>
      </c>
      <c r="W26" s="18">
        <v>65</v>
      </c>
      <c r="X26" s="18">
        <v>55</v>
      </c>
      <c r="Y26" s="18">
        <v>38</v>
      </c>
      <c r="Z26" s="18">
        <v>29</v>
      </c>
      <c r="AA26" s="18">
        <v>34</v>
      </c>
      <c r="AB26" s="18">
        <v>31</v>
      </c>
      <c r="AC26" s="18">
        <v>2</v>
      </c>
      <c r="AD26" s="18">
        <v>528</v>
      </c>
      <c r="AE26" s="18">
        <v>103</v>
      </c>
      <c r="AF26" s="18">
        <v>99</v>
      </c>
      <c r="AG26" s="18">
        <v>429</v>
      </c>
      <c r="AH26" s="18">
        <v>39</v>
      </c>
      <c r="AI26" s="47">
        <v>169.2</v>
      </c>
    </row>
    <row r="27" spans="1:35" s="9" customFormat="1" x14ac:dyDescent="0.25">
      <c r="A27" s="15" t="s">
        <v>81</v>
      </c>
      <c r="B27" s="16" t="s">
        <v>82</v>
      </c>
      <c r="C27" s="17">
        <f t="shared" si="7"/>
        <v>2605</v>
      </c>
      <c r="D27" s="18">
        <v>38</v>
      </c>
      <c r="E27" s="18">
        <v>42</v>
      </c>
      <c r="F27" s="18">
        <v>46</v>
      </c>
      <c r="G27" s="18">
        <v>49</v>
      </c>
      <c r="H27" s="18">
        <v>51</v>
      </c>
      <c r="I27" s="18">
        <v>53</v>
      </c>
      <c r="J27" s="18">
        <v>54</v>
      </c>
      <c r="K27" s="18">
        <v>54</v>
      </c>
      <c r="L27" s="18">
        <v>55</v>
      </c>
      <c r="M27" s="18">
        <v>54</v>
      </c>
      <c r="N27" s="18">
        <v>54</v>
      </c>
      <c r="O27" s="18">
        <v>53</v>
      </c>
      <c r="P27" s="18">
        <v>53</v>
      </c>
      <c r="Q27" s="18">
        <v>53</v>
      </c>
      <c r="R27" s="18">
        <v>53</v>
      </c>
      <c r="S27" s="18">
        <v>53</v>
      </c>
      <c r="T27" s="18">
        <v>53</v>
      </c>
      <c r="U27" s="18">
        <v>52</v>
      </c>
      <c r="V27" s="44">
        <v>1407</v>
      </c>
      <c r="W27" s="18">
        <v>81</v>
      </c>
      <c r="X27" s="18">
        <v>69</v>
      </c>
      <c r="Y27" s="18">
        <v>48</v>
      </c>
      <c r="Z27" s="18">
        <v>37</v>
      </c>
      <c r="AA27" s="18">
        <v>43</v>
      </c>
      <c r="AB27" s="18">
        <v>39</v>
      </c>
      <c r="AC27" s="18">
        <v>3</v>
      </c>
      <c r="AD27" s="18">
        <v>660</v>
      </c>
      <c r="AE27" s="18">
        <v>129</v>
      </c>
      <c r="AF27" s="18">
        <v>124</v>
      </c>
      <c r="AG27" s="18">
        <v>536</v>
      </c>
      <c r="AH27" s="18">
        <v>49</v>
      </c>
      <c r="AI27" s="47">
        <v>211.05</v>
      </c>
    </row>
    <row r="28" spans="1:35" s="9" customFormat="1" x14ac:dyDescent="0.25">
      <c r="A28" s="15" t="s">
        <v>83</v>
      </c>
      <c r="B28" s="16" t="s">
        <v>84</v>
      </c>
      <c r="C28" s="17">
        <f t="shared" si="7"/>
        <v>858</v>
      </c>
      <c r="D28" s="18">
        <v>13</v>
      </c>
      <c r="E28" s="18">
        <v>14</v>
      </c>
      <c r="F28" s="18">
        <v>15</v>
      </c>
      <c r="G28" s="18">
        <v>16</v>
      </c>
      <c r="H28" s="18">
        <v>17</v>
      </c>
      <c r="I28" s="18">
        <v>17</v>
      </c>
      <c r="J28" s="18">
        <v>18</v>
      </c>
      <c r="K28" s="18">
        <v>18</v>
      </c>
      <c r="L28" s="18">
        <v>18</v>
      </c>
      <c r="M28" s="18">
        <v>18</v>
      </c>
      <c r="N28" s="18">
        <v>18</v>
      </c>
      <c r="O28" s="18">
        <v>18</v>
      </c>
      <c r="P28" s="18">
        <v>17</v>
      </c>
      <c r="Q28" s="18">
        <v>17</v>
      </c>
      <c r="R28" s="18">
        <v>17</v>
      </c>
      <c r="S28" s="18">
        <v>17</v>
      </c>
      <c r="T28" s="18">
        <v>17</v>
      </c>
      <c r="U28" s="18">
        <v>17</v>
      </c>
      <c r="V28" s="44">
        <v>464</v>
      </c>
      <c r="W28" s="18">
        <v>27</v>
      </c>
      <c r="X28" s="18">
        <v>23</v>
      </c>
      <c r="Y28" s="18">
        <v>16</v>
      </c>
      <c r="Z28" s="18">
        <v>12</v>
      </c>
      <c r="AA28" s="18">
        <v>14</v>
      </c>
      <c r="AB28" s="18">
        <v>13</v>
      </c>
      <c r="AC28" s="18">
        <v>1</v>
      </c>
      <c r="AD28" s="18">
        <v>218</v>
      </c>
      <c r="AE28" s="18">
        <v>42</v>
      </c>
      <c r="AF28" s="18">
        <v>41</v>
      </c>
      <c r="AG28" s="18">
        <v>177</v>
      </c>
      <c r="AH28" s="18">
        <v>16</v>
      </c>
      <c r="AI28" s="47">
        <v>69.599999999999994</v>
      </c>
    </row>
    <row r="29" spans="1:35" s="9" customFormat="1" x14ac:dyDescent="0.25">
      <c r="A29" s="15" t="s">
        <v>85</v>
      </c>
      <c r="B29" s="16" t="s">
        <v>86</v>
      </c>
      <c r="C29" s="17">
        <f t="shared" si="7"/>
        <v>1575</v>
      </c>
      <c r="D29" s="18">
        <v>23</v>
      </c>
      <c r="E29" s="18">
        <v>26</v>
      </c>
      <c r="F29" s="18">
        <v>28</v>
      </c>
      <c r="G29" s="18">
        <v>30</v>
      </c>
      <c r="H29" s="18">
        <v>31</v>
      </c>
      <c r="I29" s="18">
        <v>32</v>
      </c>
      <c r="J29" s="18">
        <v>32</v>
      </c>
      <c r="K29" s="18">
        <v>33</v>
      </c>
      <c r="L29" s="18">
        <v>33</v>
      </c>
      <c r="M29" s="18">
        <v>33</v>
      </c>
      <c r="N29" s="18">
        <v>33</v>
      </c>
      <c r="O29" s="18">
        <v>32</v>
      </c>
      <c r="P29" s="18">
        <v>32</v>
      </c>
      <c r="Q29" s="18">
        <v>32</v>
      </c>
      <c r="R29" s="18">
        <v>32</v>
      </c>
      <c r="S29" s="18">
        <v>32</v>
      </c>
      <c r="T29" s="18">
        <v>32</v>
      </c>
      <c r="U29" s="18">
        <v>32</v>
      </c>
      <c r="V29" s="44">
        <v>849</v>
      </c>
      <c r="W29" s="18">
        <v>49</v>
      </c>
      <c r="X29" s="18">
        <v>42</v>
      </c>
      <c r="Y29" s="18">
        <v>29</v>
      </c>
      <c r="Z29" s="18">
        <v>22</v>
      </c>
      <c r="AA29" s="18">
        <v>26</v>
      </c>
      <c r="AB29" s="18">
        <v>23</v>
      </c>
      <c r="AC29" s="18">
        <v>2</v>
      </c>
      <c r="AD29" s="18">
        <v>398</v>
      </c>
      <c r="AE29" s="18">
        <v>78</v>
      </c>
      <c r="AF29" s="18">
        <v>75</v>
      </c>
      <c r="AG29" s="18">
        <v>324</v>
      </c>
      <c r="AH29" s="18">
        <v>30</v>
      </c>
      <c r="AI29" s="47">
        <v>127.35</v>
      </c>
    </row>
    <row r="30" spans="1:35" s="9" customFormat="1" x14ac:dyDescent="0.25">
      <c r="A30" s="15" t="s">
        <v>87</v>
      </c>
      <c r="B30" s="16" t="s">
        <v>88</v>
      </c>
      <c r="C30" s="17">
        <f t="shared" si="7"/>
        <v>816</v>
      </c>
      <c r="D30" s="18">
        <v>12</v>
      </c>
      <c r="E30" s="18">
        <v>13</v>
      </c>
      <c r="F30" s="18">
        <v>14</v>
      </c>
      <c r="G30" s="18">
        <v>15</v>
      </c>
      <c r="H30" s="18">
        <v>16</v>
      </c>
      <c r="I30" s="18">
        <v>17</v>
      </c>
      <c r="J30" s="18">
        <v>17</v>
      </c>
      <c r="K30" s="18">
        <v>17</v>
      </c>
      <c r="L30" s="18">
        <v>17</v>
      </c>
      <c r="M30" s="18">
        <v>17</v>
      </c>
      <c r="N30" s="18">
        <v>17</v>
      </c>
      <c r="O30" s="18">
        <v>17</v>
      </c>
      <c r="P30" s="18">
        <v>16</v>
      </c>
      <c r="Q30" s="18">
        <v>16</v>
      </c>
      <c r="R30" s="18">
        <v>17</v>
      </c>
      <c r="S30" s="18">
        <v>17</v>
      </c>
      <c r="T30" s="18">
        <v>16</v>
      </c>
      <c r="U30" s="18">
        <v>16</v>
      </c>
      <c r="V30" s="44">
        <v>442</v>
      </c>
      <c r="W30" s="18">
        <v>26</v>
      </c>
      <c r="X30" s="18">
        <v>22</v>
      </c>
      <c r="Y30" s="18">
        <v>15</v>
      </c>
      <c r="Z30" s="18">
        <v>11</v>
      </c>
      <c r="AA30" s="18">
        <v>13</v>
      </c>
      <c r="AB30" s="18">
        <v>12</v>
      </c>
      <c r="AC30" s="18">
        <v>1</v>
      </c>
      <c r="AD30" s="18">
        <v>207</v>
      </c>
      <c r="AE30" s="18">
        <v>40</v>
      </c>
      <c r="AF30" s="18">
        <v>39</v>
      </c>
      <c r="AG30" s="18">
        <v>168</v>
      </c>
      <c r="AH30" s="18">
        <v>15</v>
      </c>
      <c r="AI30" s="47">
        <v>66.3</v>
      </c>
    </row>
    <row r="31" spans="1:35" s="9" customFormat="1" x14ac:dyDescent="0.25">
      <c r="A31" s="15" t="s">
        <v>89</v>
      </c>
      <c r="B31" s="16" t="s">
        <v>90</v>
      </c>
      <c r="C31" s="17">
        <f t="shared" si="7"/>
        <v>724</v>
      </c>
      <c r="D31" s="18">
        <v>11</v>
      </c>
      <c r="E31" s="18">
        <v>12</v>
      </c>
      <c r="F31" s="18">
        <v>13</v>
      </c>
      <c r="G31" s="18">
        <v>14</v>
      </c>
      <c r="H31" s="18">
        <v>14</v>
      </c>
      <c r="I31" s="18">
        <v>15</v>
      </c>
      <c r="J31" s="18">
        <v>15</v>
      </c>
      <c r="K31" s="18">
        <v>15</v>
      </c>
      <c r="L31" s="18">
        <v>15</v>
      </c>
      <c r="M31" s="18">
        <v>15</v>
      </c>
      <c r="N31" s="18">
        <v>15</v>
      </c>
      <c r="O31" s="18">
        <v>15</v>
      </c>
      <c r="P31" s="18">
        <v>15</v>
      </c>
      <c r="Q31" s="18">
        <v>15</v>
      </c>
      <c r="R31" s="18">
        <v>15</v>
      </c>
      <c r="S31" s="18">
        <v>15</v>
      </c>
      <c r="T31" s="18">
        <v>15</v>
      </c>
      <c r="U31" s="18">
        <v>14</v>
      </c>
      <c r="V31" s="44">
        <v>389</v>
      </c>
      <c r="W31" s="18">
        <v>23</v>
      </c>
      <c r="X31" s="18">
        <v>19</v>
      </c>
      <c r="Y31" s="18">
        <v>13</v>
      </c>
      <c r="Z31" s="18">
        <v>10</v>
      </c>
      <c r="AA31" s="18">
        <v>12</v>
      </c>
      <c r="AB31" s="18">
        <v>11</v>
      </c>
      <c r="AC31" s="18">
        <v>1</v>
      </c>
      <c r="AD31" s="18">
        <v>183</v>
      </c>
      <c r="AE31" s="18">
        <v>36</v>
      </c>
      <c r="AF31" s="18">
        <v>34</v>
      </c>
      <c r="AG31" s="18">
        <v>148</v>
      </c>
      <c r="AH31" s="18">
        <v>14</v>
      </c>
      <c r="AI31" s="47">
        <v>58.35</v>
      </c>
    </row>
    <row r="32" spans="1:35" s="9" customFormat="1" x14ac:dyDescent="0.25">
      <c r="A32" s="15" t="s">
        <v>91</v>
      </c>
      <c r="B32" s="16" t="s">
        <v>92</v>
      </c>
      <c r="C32" s="17">
        <f t="shared" si="7"/>
        <v>840</v>
      </c>
      <c r="D32" s="18">
        <v>12</v>
      </c>
      <c r="E32" s="18">
        <v>14</v>
      </c>
      <c r="F32" s="18">
        <v>15</v>
      </c>
      <c r="G32" s="18">
        <v>16</v>
      </c>
      <c r="H32" s="18">
        <v>16</v>
      </c>
      <c r="I32" s="18">
        <v>17</v>
      </c>
      <c r="J32" s="18">
        <v>17</v>
      </c>
      <c r="K32" s="18">
        <v>18</v>
      </c>
      <c r="L32" s="18">
        <v>18</v>
      </c>
      <c r="M32" s="18">
        <v>18</v>
      </c>
      <c r="N32" s="18">
        <v>17</v>
      </c>
      <c r="O32" s="18">
        <v>17</v>
      </c>
      <c r="P32" s="18">
        <v>17</v>
      </c>
      <c r="Q32" s="18">
        <v>17</v>
      </c>
      <c r="R32" s="18">
        <v>17</v>
      </c>
      <c r="S32" s="18">
        <v>17</v>
      </c>
      <c r="T32" s="18">
        <v>17</v>
      </c>
      <c r="U32" s="18">
        <v>17</v>
      </c>
      <c r="V32" s="44">
        <v>454</v>
      </c>
      <c r="W32" s="18">
        <v>26</v>
      </c>
      <c r="X32" s="18">
        <v>22</v>
      </c>
      <c r="Y32" s="18">
        <v>15</v>
      </c>
      <c r="Z32" s="18">
        <v>12</v>
      </c>
      <c r="AA32" s="18">
        <v>14</v>
      </c>
      <c r="AB32" s="18">
        <v>13</v>
      </c>
      <c r="AC32" s="18">
        <v>1</v>
      </c>
      <c r="AD32" s="18">
        <v>213</v>
      </c>
      <c r="AE32" s="18">
        <v>41</v>
      </c>
      <c r="AF32" s="18">
        <v>40</v>
      </c>
      <c r="AG32" s="18">
        <v>173</v>
      </c>
      <c r="AH32" s="18">
        <v>16</v>
      </c>
      <c r="AI32" s="47">
        <v>68.099999999999994</v>
      </c>
    </row>
    <row r="33" spans="1:35" s="9" customFormat="1" x14ac:dyDescent="0.25">
      <c r="A33" s="15" t="s">
        <v>141</v>
      </c>
      <c r="B33" s="16" t="s">
        <v>142</v>
      </c>
      <c r="C33" s="17">
        <f t="shared" si="7"/>
        <v>1033</v>
      </c>
      <c r="D33" s="18">
        <v>15</v>
      </c>
      <c r="E33" s="18">
        <v>17</v>
      </c>
      <c r="F33" s="18">
        <v>18</v>
      </c>
      <c r="G33" s="18">
        <v>19</v>
      </c>
      <c r="H33" s="18">
        <v>20</v>
      </c>
      <c r="I33" s="18">
        <v>21</v>
      </c>
      <c r="J33" s="18">
        <v>21</v>
      </c>
      <c r="K33" s="18">
        <v>22</v>
      </c>
      <c r="L33" s="18">
        <v>22</v>
      </c>
      <c r="M33" s="18">
        <v>22</v>
      </c>
      <c r="N33" s="18">
        <v>21</v>
      </c>
      <c r="O33" s="18">
        <v>21</v>
      </c>
      <c r="P33" s="18">
        <v>21</v>
      </c>
      <c r="Q33" s="18">
        <v>21</v>
      </c>
      <c r="R33" s="18">
        <v>21</v>
      </c>
      <c r="S33" s="18">
        <v>21</v>
      </c>
      <c r="T33" s="18">
        <v>21</v>
      </c>
      <c r="U33" s="18">
        <v>21</v>
      </c>
      <c r="V33" s="44">
        <v>558</v>
      </c>
      <c r="W33" s="18">
        <v>32</v>
      </c>
      <c r="X33" s="18">
        <v>27</v>
      </c>
      <c r="Y33" s="18">
        <v>19</v>
      </c>
      <c r="Z33" s="18">
        <v>15</v>
      </c>
      <c r="AA33" s="18">
        <v>17</v>
      </c>
      <c r="AB33" s="18">
        <v>15</v>
      </c>
      <c r="AC33" s="18">
        <v>1</v>
      </c>
      <c r="AD33" s="18">
        <v>261</v>
      </c>
      <c r="AE33" s="18">
        <v>51</v>
      </c>
      <c r="AF33" s="18">
        <v>49</v>
      </c>
      <c r="AG33" s="18">
        <v>212</v>
      </c>
      <c r="AH33" s="18">
        <v>19</v>
      </c>
      <c r="AI33" s="47">
        <v>83.7</v>
      </c>
    </row>
    <row r="34" spans="1:35" s="12" customFormat="1" ht="14.25" x14ac:dyDescent="0.2">
      <c r="A34" s="99" t="s">
        <v>93</v>
      </c>
      <c r="B34" s="100"/>
      <c r="C34" s="42">
        <f t="shared" ref="C34:AH34" si="8">SUM(C35:C42)</f>
        <v>12972</v>
      </c>
      <c r="D34" s="23">
        <f t="shared" si="8"/>
        <v>190</v>
      </c>
      <c r="E34" s="23">
        <f t="shared" si="8"/>
        <v>194</v>
      </c>
      <c r="F34" s="23">
        <f t="shared" si="8"/>
        <v>198</v>
      </c>
      <c r="G34" s="23">
        <f t="shared" si="8"/>
        <v>203</v>
      </c>
      <c r="H34" s="23">
        <f t="shared" si="8"/>
        <v>209</v>
      </c>
      <c r="I34" s="23">
        <f t="shared" si="8"/>
        <v>215</v>
      </c>
      <c r="J34" s="23">
        <f t="shared" si="8"/>
        <v>220</v>
      </c>
      <c r="K34" s="23">
        <f t="shared" si="8"/>
        <v>226</v>
      </c>
      <c r="L34" s="23">
        <f t="shared" si="8"/>
        <v>231</v>
      </c>
      <c r="M34" s="23">
        <f t="shared" si="8"/>
        <v>235</v>
      </c>
      <c r="N34" s="23">
        <f t="shared" si="8"/>
        <v>239</v>
      </c>
      <c r="O34" s="23">
        <f t="shared" si="8"/>
        <v>243</v>
      </c>
      <c r="P34" s="23">
        <f t="shared" si="8"/>
        <v>244</v>
      </c>
      <c r="Q34" s="23">
        <f t="shared" si="8"/>
        <v>242</v>
      </c>
      <c r="R34" s="23">
        <f t="shared" si="8"/>
        <v>238</v>
      </c>
      <c r="S34" s="23">
        <f t="shared" si="8"/>
        <v>233</v>
      </c>
      <c r="T34" s="23">
        <f t="shared" si="8"/>
        <v>229</v>
      </c>
      <c r="U34" s="23">
        <f t="shared" si="8"/>
        <v>223</v>
      </c>
      <c r="V34" s="23">
        <v>6371</v>
      </c>
      <c r="W34" s="23">
        <f t="shared" si="8"/>
        <v>695</v>
      </c>
      <c r="X34" s="23">
        <f t="shared" si="8"/>
        <v>644</v>
      </c>
      <c r="Y34" s="23">
        <f t="shared" si="8"/>
        <v>474</v>
      </c>
      <c r="Z34" s="23">
        <f t="shared" si="8"/>
        <v>331</v>
      </c>
      <c r="AA34" s="23">
        <f t="shared" si="8"/>
        <v>445</v>
      </c>
      <c r="AB34" s="23">
        <f t="shared" si="8"/>
        <v>195</v>
      </c>
      <c r="AC34" s="23">
        <f t="shared" si="8"/>
        <v>15</v>
      </c>
      <c r="AD34" s="23">
        <f t="shared" si="8"/>
        <v>2773</v>
      </c>
      <c r="AE34" s="23">
        <f t="shared" si="8"/>
        <v>566</v>
      </c>
      <c r="AF34" s="23">
        <f t="shared" si="8"/>
        <v>494</v>
      </c>
      <c r="AG34" s="23">
        <f t="shared" si="8"/>
        <v>2279</v>
      </c>
      <c r="AH34" s="24">
        <f t="shared" si="8"/>
        <v>248</v>
      </c>
      <c r="AI34" s="23">
        <v>955.65000000000009</v>
      </c>
    </row>
    <row r="35" spans="1:35" s="9" customFormat="1" x14ac:dyDescent="0.25">
      <c r="A35" s="15" t="s">
        <v>94</v>
      </c>
      <c r="B35" s="16" t="s">
        <v>95</v>
      </c>
      <c r="C35" s="17">
        <f t="shared" ref="C35:C42" si="9">SUM(D35:AA35)</f>
        <v>3176</v>
      </c>
      <c r="D35" s="18">
        <v>46</v>
      </c>
      <c r="E35" s="18">
        <v>48</v>
      </c>
      <c r="F35" s="18">
        <v>48</v>
      </c>
      <c r="G35" s="18">
        <v>49</v>
      </c>
      <c r="H35" s="18">
        <v>50</v>
      </c>
      <c r="I35" s="18">
        <v>53</v>
      </c>
      <c r="J35" s="18">
        <v>53</v>
      </c>
      <c r="K35" s="18">
        <v>56</v>
      </c>
      <c r="L35" s="18">
        <v>56</v>
      </c>
      <c r="M35" s="18">
        <v>58</v>
      </c>
      <c r="N35" s="18">
        <v>58</v>
      </c>
      <c r="O35" s="18">
        <v>60</v>
      </c>
      <c r="P35" s="18">
        <v>60</v>
      </c>
      <c r="Q35" s="18">
        <v>60</v>
      </c>
      <c r="R35" s="18">
        <v>58</v>
      </c>
      <c r="S35" s="18">
        <v>57</v>
      </c>
      <c r="T35" s="18">
        <v>56</v>
      </c>
      <c r="U35" s="18">
        <v>55</v>
      </c>
      <c r="V35" s="44">
        <v>1563</v>
      </c>
      <c r="W35" s="18">
        <v>168</v>
      </c>
      <c r="X35" s="18">
        <v>157</v>
      </c>
      <c r="Y35" s="18">
        <v>115</v>
      </c>
      <c r="Z35" s="18">
        <v>82</v>
      </c>
      <c r="AA35" s="18">
        <v>110</v>
      </c>
      <c r="AB35" s="18">
        <v>49</v>
      </c>
      <c r="AC35" s="18">
        <v>4</v>
      </c>
      <c r="AD35" s="18">
        <v>680</v>
      </c>
      <c r="AE35" s="18">
        <v>139</v>
      </c>
      <c r="AF35" s="18">
        <v>120</v>
      </c>
      <c r="AG35" s="18">
        <v>558</v>
      </c>
      <c r="AH35" s="18">
        <v>61</v>
      </c>
      <c r="AI35" s="47">
        <v>234.45</v>
      </c>
    </row>
    <row r="36" spans="1:35" s="9" customFormat="1" x14ac:dyDescent="0.25">
      <c r="A36" s="15" t="s">
        <v>96</v>
      </c>
      <c r="B36" s="16" t="s">
        <v>97</v>
      </c>
      <c r="C36" s="17">
        <f t="shared" si="9"/>
        <v>2723</v>
      </c>
      <c r="D36" s="18">
        <v>40</v>
      </c>
      <c r="E36" s="18">
        <v>41</v>
      </c>
      <c r="F36" s="18">
        <v>42</v>
      </c>
      <c r="G36" s="18">
        <v>43</v>
      </c>
      <c r="H36" s="18">
        <v>44</v>
      </c>
      <c r="I36" s="18">
        <v>45</v>
      </c>
      <c r="J36" s="18">
        <v>46</v>
      </c>
      <c r="K36" s="18">
        <v>47</v>
      </c>
      <c r="L36" s="18">
        <v>49</v>
      </c>
      <c r="M36" s="18">
        <v>49</v>
      </c>
      <c r="N36" s="18">
        <v>50</v>
      </c>
      <c r="O36" s="18">
        <v>51</v>
      </c>
      <c r="P36" s="18">
        <v>51</v>
      </c>
      <c r="Q36" s="18">
        <v>51</v>
      </c>
      <c r="R36" s="18">
        <v>50</v>
      </c>
      <c r="S36" s="18">
        <v>49</v>
      </c>
      <c r="T36" s="18">
        <v>48</v>
      </c>
      <c r="U36" s="18">
        <v>47</v>
      </c>
      <c r="V36" s="44">
        <v>1337</v>
      </c>
      <c r="W36" s="18">
        <v>146</v>
      </c>
      <c r="X36" s="18">
        <v>135</v>
      </c>
      <c r="Y36" s="18">
        <v>100</v>
      </c>
      <c r="Z36" s="18">
        <v>69</v>
      </c>
      <c r="AA36" s="18">
        <v>93</v>
      </c>
      <c r="AB36" s="18">
        <v>41</v>
      </c>
      <c r="AC36" s="18">
        <v>3</v>
      </c>
      <c r="AD36" s="18">
        <v>582</v>
      </c>
      <c r="AE36" s="18">
        <v>119</v>
      </c>
      <c r="AF36" s="18">
        <v>104</v>
      </c>
      <c r="AG36" s="18">
        <v>479</v>
      </c>
      <c r="AH36" s="18">
        <v>52</v>
      </c>
      <c r="AI36" s="47">
        <v>200.55</v>
      </c>
    </row>
    <row r="37" spans="1:35" s="9" customFormat="1" x14ac:dyDescent="0.25">
      <c r="A37" s="15" t="s">
        <v>98</v>
      </c>
      <c r="B37" s="16" t="s">
        <v>99</v>
      </c>
      <c r="C37" s="17">
        <f t="shared" si="9"/>
        <v>1341</v>
      </c>
      <c r="D37" s="18">
        <v>20</v>
      </c>
      <c r="E37" s="18">
        <v>20</v>
      </c>
      <c r="F37" s="18">
        <v>20</v>
      </c>
      <c r="G37" s="18">
        <v>21</v>
      </c>
      <c r="H37" s="18">
        <v>22</v>
      </c>
      <c r="I37" s="18">
        <v>22</v>
      </c>
      <c r="J37" s="18">
        <v>23</v>
      </c>
      <c r="K37" s="18">
        <v>23</v>
      </c>
      <c r="L37" s="18">
        <v>24</v>
      </c>
      <c r="M37" s="18">
        <v>24</v>
      </c>
      <c r="N37" s="18">
        <v>25</v>
      </c>
      <c r="O37" s="18">
        <v>25</v>
      </c>
      <c r="P37" s="18">
        <v>25</v>
      </c>
      <c r="Q37" s="18">
        <v>25</v>
      </c>
      <c r="R37" s="18">
        <v>25</v>
      </c>
      <c r="S37" s="18">
        <v>24</v>
      </c>
      <c r="T37" s="18">
        <v>24</v>
      </c>
      <c r="U37" s="18">
        <v>23</v>
      </c>
      <c r="V37" s="44">
        <v>658</v>
      </c>
      <c r="W37" s="18">
        <v>72</v>
      </c>
      <c r="X37" s="18">
        <v>67</v>
      </c>
      <c r="Y37" s="18">
        <v>49</v>
      </c>
      <c r="Z37" s="18">
        <v>34</v>
      </c>
      <c r="AA37" s="18">
        <v>46</v>
      </c>
      <c r="AB37" s="18">
        <v>20</v>
      </c>
      <c r="AC37" s="18">
        <v>2</v>
      </c>
      <c r="AD37" s="18">
        <v>286</v>
      </c>
      <c r="AE37" s="18">
        <v>58</v>
      </c>
      <c r="AF37" s="18">
        <v>51</v>
      </c>
      <c r="AG37" s="18">
        <v>235</v>
      </c>
      <c r="AH37" s="18">
        <v>26</v>
      </c>
      <c r="AI37" s="47">
        <v>98.7</v>
      </c>
    </row>
    <row r="38" spans="1:35" s="9" customFormat="1" x14ac:dyDescent="0.25">
      <c r="A38" s="15" t="s">
        <v>100</v>
      </c>
      <c r="B38" s="16" t="s">
        <v>101</v>
      </c>
      <c r="C38" s="17">
        <f t="shared" si="9"/>
        <v>1225</v>
      </c>
      <c r="D38" s="18">
        <v>18</v>
      </c>
      <c r="E38" s="18">
        <v>18</v>
      </c>
      <c r="F38" s="18">
        <v>19</v>
      </c>
      <c r="G38" s="18">
        <v>19</v>
      </c>
      <c r="H38" s="18">
        <v>20</v>
      </c>
      <c r="I38" s="18">
        <v>20</v>
      </c>
      <c r="J38" s="18">
        <v>21</v>
      </c>
      <c r="K38" s="18">
        <v>21</v>
      </c>
      <c r="L38" s="18">
        <v>22</v>
      </c>
      <c r="M38" s="18">
        <v>22</v>
      </c>
      <c r="N38" s="18">
        <v>23</v>
      </c>
      <c r="O38" s="18">
        <v>23</v>
      </c>
      <c r="P38" s="18">
        <v>23</v>
      </c>
      <c r="Q38" s="18">
        <v>23</v>
      </c>
      <c r="R38" s="18">
        <v>22</v>
      </c>
      <c r="S38" s="18">
        <v>22</v>
      </c>
      <c r="T38" s="18">
        <v>22</v>
      </c>
      <c r="U38" s="18">
        <v>21</v>
      </c>
      <c r="V38" s="44">
        <v>601</v>
      </c>
      <c r="W38" s="18">
        <v>66</v>
      </c>
      <c r="X38" s="18">
        <v>61</v>
      </c>
      <c r="Y38" s="18">
        <v>45</v>
      </c>
      <c r="Z38" s="18">
        <v>31</v>
      </c>
      <c r="AA38" s="18">
        <v>42</v>
      </c>
      <c r="AB38" s="18">
        <v>18</v>
      </c>
      <c r="AC38" s="18">
        <v>1</v>
      </c>
      <c r="AD38" s="18">
        <v>262</v>
      </c>
      <c r="AE38" s="18">
        <v>53</v>
      </c>
      <c r="AF38" s="18">
        <v>47</v>
      </c>
      <c r="AG38" s="18">
        <v>215</v>
      </c>
      <c r="AH38" s="18">
        <v>23</v>
      </c>
      <c r="AI38" s="47">
        <v>90.15</v>
      </c>
    </row>
    <row r="39" spans="1:35" s="9" customFormat="1" x14ac:dyDescent="0.25">
      <c r="A39" s="15" t="s">
        <v>102</v>
      </c>
      <c r="B39" s="16" t="s">
        <v>103</v>
      </c>
      <c r="C39" s="17">
        <f t="shared" si="9"/>
        <v>760</v>
      </c>
      <c r="D39" s="18">
        <v>11</v>
      </c>
      <c r="E39" s="18">
        <v>11</v>
      </c>
      <c r="F39" s="18">
        <v>12</v>
      </c>
      <c r="G39" s="18">
        <v>12</v>
      </c>
      <c r="H39" s="18">
        <v>12</v>
      </c>
      <c r="I39" s="18">
        <v>13</v>
      </c>
      <c r="J39" s="18">
        <v>13</v>
      </c>
      <c r="K39" s="18">
        <v>13</v>
      </c>
      <c r="L39" s="18">
        <v>14</v>
      </c>
      <c r="M39" s="18">
        <v>14</v>
      </c>
      <c r="N39" s="18">
        <v>14</v>
      </c>
      <c r="O39" s="18">
        <v>14</v>
      </c>
      <c r="P39" s="18">
        <v>14</v>
      </c>
      <c r="Q39" s="18">
        <v>14</v>
      </c>
      <c r="R39" s="18">
        <v>14</v>
      </c>
      <c r="S39" s="18">
        <v>14</v>
      </c>
      <c r="T39" s="18">
        <v>13</v>
      </c>
      <c r="U39" s="18">
        <v>13</v>
      </c>
      <c r="V39" s="44">
        <v>373</v>
      </c>
      <c r="W39" s="18">
        <v>41</v>
      </c>
      <c r="X39" s="18">
        <v>38</v>
      </c>
      <c r="Y39" s="18">
        <v>28</v>
      </c>
      <c r="Z39" s="18">
        <v>19</v>
      </c>
      <c r="AA39" s="18">
        <v>26</v>
      </c>
      <c r="AB39" s="18">
        <v>11</v>
      </c>
      <c r="AC39" s="18">
        <v>1</v>
      </c>
      <c r="AD39" s="18">
        <v>162</v>
      </c>
      <c r="AE39" s="18">
        <v>33</v>
      </c>
      <c r="AF39" s="18">
        <v>29</v>
      </c>
      <c r="AG39" s="18">
        <v>133</v>
      </c>
      <c r="AH39" s="18">
        <v>14</v>
      </c>
      <c r="AI39" s="47">
        <v>55.95</v>
      </c>
    </row>
    <row r="40" spans="1:35" s="9" customFormat="1" x14ac:dyDescent="0.25">
      <c r="A40" s="15" t="s">
        <v>104</v>
      </c>
      <c r="B40" s="16" t="s">
        <v>105</v>
      </c>
      <c r="C40" s="17">
        <f t="shared" si="9"/>
        <v>1130</v>
      </c>
      <c r="D40" s="18">
        <v>17</v>
      </c>
      <c r="E40" s="18">
        <v>17</v>
      </c>
      <c r="F40" s="18">
        <v>17</v>
      </c>
      <c r="G40" s="18">
        <v>18</v>
      </c>
      <c r="H40" s="18">
        <v>18</v>
      </c>
      <c r="I40" s="18">
        <v>19</v>
      </c>
      <c r="J40" s="18">
        <v>19</v>
      </c>
      <c r="K40" s="18">
        <v>20</v>
      </c>
      <c r="L40" s="18">
        <v>20</v>
      </c>
      <c r="M40" s="18">
        <v>20</v>
      </c>
      <c r="N40" s="18">
        <v>21</v>
      </c>
      <c r="O40" s="18">
        <v>21</v>
      </c>
      <c r="P40" s="18">
        <v>21</v>
      </c>
      <c r="Q40" s="18">
        <v>21</v>
      </c>
      <c r="R40" s="18">
        <v>21</v>
      </c>
      <c r="S40" s="18">
        <v>20</v>
      </c>
      <c r="T40" s="18">
        <v>20</v>
      </c>
      <c r="U40" s="18">
        <v>19</v>
      </c>
      <c r="V40" s="44">
        <v>555</v>
      </c>
      <c r="W40" s="18">
        <v>61</v>
      </c>
      <c r="X40" s="18">
        <v>56</v>
      </c>
      <c r="Y40" s="18">
        <v>41</v>
      </c>
      <c r="Z40" s="18">
        <v>29</v>
      </c>
      <c r="AA40" s="18">
        <v>39</v>
      </c>
      <c r="AB40" s="18">
        <v>17</v>
      </c>
      <c r="AC40" s="18">
        <v>1</v>
      </c>
      <c r="AD40" s="18">
        <v>242</v>
      </c>
      <c r="AE40" s="18">
        <v>49</v>
      </c>
      <c r="AF40" s="18">
        <v>43</v>
      </c>
      <c r="AG40" s="18">
        <v>199</v>
      </c>
      <c r="AH40" s="18">
        <v>22</v>
      </c>
      <c r="AI40" s="47">
        <v>83.25</v>
      </c>
    </row>
    <row r="41" spans="1:35" s="9" customFormat="1" x14ac:dyDescent="0.25">
      <c r="A41" s="15" t="s">
        <v>106</v>
      </c>
      <c r="B41" s="16" t="s">
        <v>107</v>
      </c>
      <c r="C41" s="17">
        <f t="shared" si="9"/>
        <v>1091</v>
      </c>
      <c r="D41" s="18">
        <v>16</v>
      </c>
      <c r="E41" s="18">
        <v>16</v>
      </c>
      <c r="F41" s="18">
        <v>17</v>
      </c>
      <c r="G41" s="18">
        <v>17</v>
      </c>
      <c r="H41" s="18">
        <v>18</v>
      </c>
      <c r="I41" s="18">
        <v>18</v>
      </c>
      <c r="J41" s="18">
        <v>19</v>
      </c>
      <c r="K41" s="18">
        <v>19</v>
      </c>
      <c r="L41" s="18">
        <v>19</v>
      </c>
      <c r="M41" s="18">
        <v>20</v>
      </c>
      <c r="N41" s="18">
        <v>20</v>
      </c>
      <c r="O41" s="18">
        <v>20</v>
      </c>
      <c r="P41" s="18">
        <v>21</v>
      </c>
      <c r="Q41" s="18">
        <v>20</v>
      </c>
      <c r="R41" s="18">
        <v>20</v>
      </c>
      <c r="S41" s="18">
        <v>20</v>
      </c>
      <c r="T41" s="18">
        <v>19</v>
      </c>
      <c r="U41" s="18">
        <v>19</v>
      </c>
      <c r="V41" s="44">
        <v>535</v>
      </c>
      <c r="W41" s="18">
        <v>59</v>
      </c>
      <c r="X41" s="18">
        <v>54</v>
      </c>
      <c r="Y41" s="18">
        <v>40</v>
      </c>
      <c r="Z41" s="18">
        <v>28</v>
      </c>
      <c r="AA41" s="18">
        <v>37</v>
      </c>
      <c r="AB41" s="18">
        <v>16</v>
      </c>
      <c r="AC41" s="18">
        <v>1</v>
      </c>
      <c r="AD41" s="18">
        <v>233</v>
      </c>
      <c r="AE41" s="18">
        <v>48</v>
      </c>
      <c r="AF41" s="18">
        <v>42</v>
      </c>
      <c r="AG41" s="18">
        <v>192</v>
      </c>
      <c r="AH41" s="18">
        <v>21</v>
      </c>
      <c r="AI41" s="47">
        <v>80.25</v>
      </c>
    </row>
    <row r="42" spans="1:35" s="9" customFormat="1" x14ac:dyDescent="0.25">
      <c r="A42" s="15" t="s">
        <v>108</v>
      </c>
      <c r="B42" s="16" t="s">
        <v>109</v>
      </c>
      <c r="C42" s="17">
        <f t="shared" si="9"/>
        <v>1526</v>
      </c>
      <c r="D42" s="18">
        <v>22</v>
      </c>
      <c r="E42" s="18">
        <v>23</v>
      </c>
      <c r="F42" s="18">
        <v>23</v>
      </c>
      <c r="G42" s="18">
        <v>24</v>
      </c>
      <c r="H42" s="18">
        <v>25</v>
      </c>
      <c r="I42" s="18">
        <v>25</v>
      </c>
      <c r="J42" s="18">
        <v>26</v>
      </c>
      <c r="K42" s="18">
        <v>27</v>
      </c>
      <c r="L42" s="18">
        <v>27</v>
      </c>
      <c r="M42" s="18">
        <v>28</v>
      </c>
      <c r="N42" s="18">
        <v>28</v>
      </c>
      <c r="O42" s="18">
        <v>29</v>
      </c>
      <c r="P42" s="18">
        <v>29</v>
      </c>
      <c r="Q42" s="18">
        <v>28</v>
      </c>
      <c r="R42" s="18">
        <v>28</v>
      </c>
      <c r="S42" s="18">
        <v>27</v>
      </c>
      <c r="T42" s="18">
        <v>27</v>
      </c>
      <c r="U42" s="18">
        <v>26</v>
      </c>
      <c r="V42" s="44">
        <v>749</v>
      </c>
      <c r="W42" s="18">
        <v>82</v>
      </c>
      <c r="X42" s="18">
        <v>76</v>
      </c>
      <c r="Y42" s="18">
        <v>56</v>
      </c>
      <c r="Z42" s="18">
        <v>39</v>
      </c>
      <c r="AA42" s="18">
        <v>52</v>
      </c>
      <c r="AB42" s="18">
        <v>23</v>
      </c>
      <c r="AC42" s="18">
        <v>2</v>
      </c>
      <c r="AD42" s="18">
        <v>326</v>
      </c>
      <c r="AE42" s="18">
        <v>67</v>
      </c>
      <c r="AF42" s="18">
        <v>58</v>
      </c>
      <c r="AG42" s="18">
        <v>268</v>
      </c>
      <c r="AH42" s="18">
        <v>29</v>
      </c>
      <c r="AI42" s="47">
        <v>112.35</v>
      </c>
    </row>
    <row r="43" spans="1:35" s="12" customFormat="1" ht="14.25" x14ac:dyDescent="0.2">
      <c r="A43" s="107" t="s">
        <v>110</v>
      </c>
      <c r="B43" s="108"/>
      <c r="C43" s="20">
        <f t="shared" ref="C43:AH43" si="10">+C44+C51+C54</f>
        <v>14462</v>
      </c>
      <c r="D43" s="25">
        <f t="shared" si="10"/>
        <v>275</v>
      </c>
      <c r="E43" s="25">
        <f t="shared" si="10"/>
        <v>280</v>
      </c>
      <c r="F43" s="25">
        <f t="shared" si="10"/>
        <v>282</v>
      </c>
      <c r="G43" s="25">
        <f t="shared" si="10"/>
        <v>281</v>
      </c>
      <c r="H43" s="25">
        <f t="shared" si="10"/>
        <v>279</v>
      </c>
      <c r="I43" s="25">
        <f t="shared" si="10"/>
        <v>274</v>
      </c>
      <c r="J43" s="25">
        <f t="shared" si="10"/>
        <v>269</v>
      </c>
      <c r="K43" s="25">
        <f t="shared" si="10"/>
        <v>263</v>
      </c>
      <c r="L43" s="25">
        <f t="shared" si="10"/>
        <v>256</v>
      </c>
      <c r="M43" s="25">
        <f t="shared" si="10"/>
        <v>251</v>
      </c>
      <c r="N43" s="25">
        <f t="shared" si="10"/>
        <v>244</v>
      </c>
      <c r="O43" s="25">
        <f t="shared" si="10"/>
        <v>238</v>
      </c>
      <c r="P43" s="25">
        <f t="shared" si="10"/>
        <v>236</v>
      </c>
      <c r="Q43" s="25">
        <f t="shared" si="10"/>
        <v>239</v>
      </c>
      <c r="R43" s="25">
        <f t="shared" si="10"/>
        <v>247</v>
      </c>
      <c r="S43" s="25">
        <f t="shared" si="10"/>
        <v>254</v>
      </c>
      <c r="T43" s="25">
        <f t="shared" si="10"/>
        <v>262</v>
      </c>
      <c r="U43" s="25">
        <f t="shared" si="10"/>
        <v>270</v>
      </c>
      <c r="V43" s="25">
        <v>8066</v>
      </c>
      <c r="W43" s="25">
        <f t="shared" si="10"/>
        <v>414</v>
      </c>
      <c r="X43" s="25">
        <f t="shared" si="10"/>
        <v>455</v>
      </c>
      <c r="Y43" s="25">
        <f t="shared" si="10"/>
        <v>350</v>
      </c>
      <c r="Z43" s="25">
        <f t="shared" si="10"/>
        <v>214</v>
      </c>
      <c r="AA43" s="25">
        <f t="shared" si="10"/>
        <v>263</v>
      </c>
      <c r="AB43" s="25">
        <f t="shared" si="10"/>
        <v>282</v>
      </c>
      <c r="AC43" s="25">
        <f t="shared" si="10"/>
        <v>21</v>
      </c>
      <c r="AD43" s="25">
        <f t="shared" si="10"/>
        <v>3568</v>
      </c>
      <c r="AE43" s="25">
        <f t="shared" si="10"/>
        <v>607</v>
      </c>
      <c r="AF43" s="25">
        <f t="shared" si="10"/>
        <v>635</v>
      </c>
      <c r="AG43" s="25">
        <f t="shared" si="10"/>
        <v>2931</v>
      </c>
      <c r="AH43" s="26">
        <f t="shared" si="10"/>
        <v>364</v>
      </c>
      <c r="AI43" s="25">
        <v>1209.9000000000001</v>
      </c>
    </row>
    <row r="44" spans="1:35" s="12" customFormat="1" ht="14.25" x14ac:dyDescent="0.2">
      <c r="A44" s="99" t="s">
        <v>111</v>
      </c>
      <c r="B44" s="100"/>
      <c r="C44" s="42">
        <f t="shared" ref="C44:AH44" si="11">SUM(C45:C50)</f>
        <v>7809</v>
      </c>
      <c r="D44" s="23">
        <f t="shared" si="11"/>
        <v>162</v>
      </c>
      <c r="E44" s="23">
        <f t="shared" si="11"/>
        <v>162</v>
      </c>
      <c r="F44" s="23">
        <f t="shared" si="11"/>
        <v>161</v>
      </c>
      <c r="G44" s="23">
        <f t="shared" si="11"/>
        <v>158</v>
      </c>
      <c r="H44" s="23">
        <f t="shared" si="11"/>
        <v>154</v>
      </c>
      <c r="I44" s="23">
        <f t="shared" si="11"/>
        <v>150</v>
      </c>
      <c r="J44" s="23">
        <f t="shared" si="11"/>
        <v>146</v>
      </c>
      <c r="K44" s="23">
        <f t="shared" si="11"/>
        <v>141</v>
      </c>
      <c r="L44" s="23">
        <f t="shared" si="11"/>
        <v>136</v>
      </c>
      <c r="M44" s="23">
        <f t="shared" si="11"/>
        <v>131</v>
      </c>
      <c r="N44" s="23">
        <f t="shared" si="11"/>
        <v>127</v>
      </c>
      <c r="O44" s="23">
        <f t="shared" si="11"/>
        <v>123</v>
      </c>
      <c r="P44" s="23">
        <f t="shared" si="11"/>
        <v>121</v>
      </c>
      <c r="Q44" s="23">
        <f t="shared" si="11"/>
        <v>123</v>
      </c>
      <c r="R44" s="23">
        <f t="shared" si="11"/>
        <v>128</v>
      </c>
      <c r="S44" s="23">
        <f t="shared" si="11"/>
        <v>133</v>
      </c>
      <c r="T44" s="23">
        <f t="shared" si="11"/>
        <v>139</v>
      </c>
      <c r="U44" s="23">
        <f t="shared" si="11"/>
        <v>144</v>
      </c>
      <c r="V44" s="23">
        <v>4401</v>
      </c>
      <c r="W44" s="23">
        <f t="shared" si="11"/>
        <v>220</v>
      </c>
      <c r="X44" s="23">
        <f t="shared" si="11"/>
        <v>225</v>
      </c>
      <c r="Y44" s="23">
        <f t="shared" si="11"/>
        <v>181</v>
      </c>
      <c r="Z44" s="23">
        <f t="shared" si="11"/>
        <v>108</v>
      </c>
      <c r="AA44" s="23">
        <f t="shared" si="11"/>
        <v>135</v>
      </c>
      <c r="AB44" s="23">
        <f t="shared" si="11"/>
        <v>166</v>
      </c>
      <c r="AC44" s="23">
        <f t="shared" si="11"/>
        <v>12</v>
      </c>
      <c r="AD44" s="23">
        <f t="shared" si="11"/>
        <v>2042</v>
      </c>
      <c r="AE44" s="23">
        <f t="shared" si="11"/>
        <v>319</v>
      </c>
      <c r="AF44" s="23">
        <f t="shared" si="11"/>
        <v>371</v>
      </c>
      <c r="AG44" s="23">
        <f t="shared" si="11"/>
        <v>1671</v>
      </c>
      <c r="AH44" s="24">
        <f t="shared" si="11"/>
        <v>212</v>
      </c>
      <c r="AI44" s="23">
        <v>660.15</v>
      </c>
    </row>
    <row r="45" spans="1:35" s="9" customFormat="1" x14ac:dyDescent="0.25">
      <c r="A45" s="15" t="s">
        <v>112</v>
      </c>
      <c r="B45" s="16" t="s">
        <v>113</v>
      </c>
      <c r="C45" s="17">
        <f t="shared" ref="C45:C50" si="12">SUM(D45:AA45)</f>
        <v>2812</v>
      </c>
      <c r="D45" s="18">
        <v>58</v>
      </c>
      <c r="E45" s="18">
        <v>58</v>
      </c>
      <c r="F45" s="18">
        <v>58</v>
      </c>
      <c r="G45" s="18">
        <v>57</v>
      </c>
      <c r="H45" s="18">
        <v>55</v>
      </c>
      <c r="I45" s="18">
        <v>53</v>
      </c>
      <c r="J45" s="18">
        <v>53</v>
      </c>
      <c r="K45" s="18">
        <v>51</v>
      </c>
      <c r="L45" s="18">
        <v>49</v>
      </c>
      <c r="M45" s="18">
        <v>47</v>
      </c>
      <c r="N45" s="18">
        <v>45</v>
      </c>
      <c r="O45" s="18">
        <v>45</v>
      </c>
      <c r="P45" s="18">
        <v>43</v>
      </c>
      <c r="Q45" s="18">
        <v>45</v>
      </c>
      <c r="R45" s="18">
        <v>46</v>
      </c>
      <c r="S45" s="18">
        <v>49</v>
      </c>
      <c r="T45" s="18">
        <v>50</v>
      </c>
      <c r="U45" s="18">
        <v>52</v>
      </c>
      <c r="V45" s="44">
        <v>1586</v>
      </c>
      <c r="W45" s="18">
        <v>79</v>
      </c>
      <c r="X45" s="18">
        <v>81</v>
      </c>
      <c r="Y45" s="18">
        <v>64</v>
      </c>
      <c r="Z45" s="18">
        <v>39</v>
      </c>
      <c r="AA45" s="18">
        <v>49</v>
      </c>
      <c r="AB45" s="18">
        <v>60</v>
      </c>
      <c r="AC45" s="18">
        <v>4</v>
      </c>
      <c r="AD45" s="18">
        <v>737</v>
      </c>
      <c r="AE45" s="18">
        <v>115</v>
      </c>
      <c r="AF45" s="18">
        <v>134</v>
      </c>
      <c r="AG45" s="18">
        <v>603</v>
      </c>
      <c r="AH45" s="18">
        <v>76</v>
      </c>
      <c r="AI45" s="47">
        <v>237.9</v>
      </c>
    </row>
    <row r="46" spans="1:35" s="9" customFormat="1" x14ac:dyDescent="0.25">
      <c r="A46" s="15" t="s">
        <v>114</v>
      </c>
      <c r="B46" s="16" t="s">
        <v>115</v>
      </c>
      <c r="C46" s="17">
        <f t="shared" si="12"/>
        <v>1667</v>
      </c>
      <c r="D46" s="18">
        <v>35</v>
      </c>
      <c r="E46" s="18">
        <v>35</v>
      </c>
      <c r="F46" s="18">
        <v>34</v>
      </c>
      <c r="G46" s="18">
        <v>34</v>
      </c>
      <c r="H46" s="18">
        <v>33</v>
      </c>
      <c r="I46" s="18">
        <v>32</v>
      </c>
      <c r="J46" s="18">
        <v>31</v>
      </c>
      <c r="K46" s="18">
        <v>30</v>
      </c>
      <c r="L46" s="18">
        <v>29</v>
      </c>
      <c r="M46" s="18">
        <v>28</v>
      </c>
      <c r="N46" s="18">
        <v>27</v>
      </c>
      <c r="O46" s="18">
        <v>26</v>
      </c>
      <c r="P46" s="18">
        <v>26</v>
      </c>
      <c r="Q46" s="18">
        <v>26</v>
      </c>
      <c r="R46" s="18">
        <v>27</v>
      </c>
      <c r="S46" s="18">
        <v>28</v>
      </c>
      <c r="T46" s="18">
        <v>30</v>
      </c>
      <c r="U46" s="18">
        <v>31</v>
      </c>
      <c r="V46" s="44">
        <v>939</v>
      </c>
      <c r="W46" s="18">
        <v>47</v>
      </c>
      <c r="X46" s="18">
        <v>48</v>
      </c>
      <c r="Y46" s="18">
        <v>39</v>
      </c>
      <c r="Z46" s="18">
        <v>23</v>
      </c>
      <c r="AA46" s="18">
        <v>29</v>
      </c>
      <c r="AB46" s="18">
        <v>35</v>
      </c>
      <c r="AC46" s="18">
        <v>3</v>
      </c>
      <c r="AD46" s="18">
        <v>435</v>
      </c>
      <c r="AE46" s="18">
        <v>68</v>
      </c>
      <c r="AF46" s="18">
        <v>79</v>
      </c>
      <c r="AG46" s="18">
        <v>356</v>
      </c>
      <c r="AH46" s="18">
        <v>45</v>
      </c>
      <c r="AI46" s="47">
        <v>140.85</v>
      </c>
    </row>
    <row r="47" spans="1:35" s="9" customFormat="1" x14ac:dyDescent="0.25">
      <c r="A47" s="15" t="s">
        <v>116</v>
      </c>
      <c r="B47" s="16" t="s">
        <v>117</v>
      </c>
      <c r="C47" s="17">
        <f t="shared" si="12"/>
        <v>759</v>
      </c>
      <c r="D47" s="18">
        <v>16</v>
      </c>
      <c r="E47" s="18">
        <v>16</v>
      </c>
      <c r="F47" s="18">
        <v>16</v>
      </c>
      <c r="G47" s="18">
        <v>15</v>
      </c>
      <c r="H47" s="18">
        <v>15</v>
      </c>
      <c r="I47" s="18">
        <v>15</v>
      </c>
      <c r="J47" s="18">
        <v>14</v>
      </c>
      <c r="K47" s="18">
        <v>14</v>
      </c>
      <c r="L47" s="18">
        <v>13</v>
      </c>
      <c r="M47" s="18">
        <v>13</v>
      </c>
      <c r="N47" s="18">
        <v>12</v>
      </c>
      <c r="O47" s="18">
        <v>12</v>
      </c>
      <c r="P47" s="18">
        <v>12</v>
      </c>
      <c r="Q47" s="18">
        <v>12</v>
      </c>
      <c r="R47" s="18">
        <v>12</v>
      </c>
      <c r="S47" s="18">
        <v>13</v>
      </c>
      <c r="T47" s="18">
        <v>13</v>
      </c>
      <c r="U47" s="18">
        <v>14</v>
      </c>
      <c r="V47" s="44">
        <v>428</v>
      </c>
      <c r="W47" s="18">
        <v>21</v>
      </c>
      <c r="X47" s="18">
        <v>22</v>
      </c>
      <c r="Y47" s="18">
        <v>18</v>
      </c>
      <c r="Z47" s="18">
        <v>10</v>
      </c>
      <c r="AA47" s="18">
        <v>13</v>
      </c>
      <c r="AB47" s="18">
        <v>16</v>
      </c>
      <c r="AC47" s="18">
        <v>1</v>
      </c>
      <c r="AD47" s="18">
        <v>198</v>
      </c>
      <c r="AE47" s="18">
        <v>31</v>
      </c>
      <c r="AF47" s="18">
        <v>36</v>
      </c>
      <c r="AG47" s="18">
        <v>162</v>
      </c>
      <c r="AH47" s="18">
        <v>21</v>
      </c>
      <c r="AI47" s="47">
        <v>64.2</v>
      </c>
    </row>
    <row r="48" spans="1:35" s="9" customFormat="1" x14ac:dyDescent="0.25">
      <c r="A48" s="15" t="s">
        <v>118</v>
      </c>
      <c r="B48" s="16" t="s">
        <v>119</v>
      </c>
      <c r="C48" s="17">
        <f t="shared" si="12"/>
        <v>714</v>
      </c>
      <c r="D48" s="18">
        <v>15</v>
      </c>
      <c r="E48" s="18">
        <v>15</v>
      </c>
      <c r="F48" s="18">
        <v>15</v>
      </c>
      <c r="G48" s="18">
        <v>14</v>
      </c>
      <c r="H48" s="18">
        <v>14</v>
      </c>
      <c r="I48" s="18">
        <v>14</v>
      </c>
      <c r="J48" s="18">
        <v>13</v>
      </c>
      <c r="K48" s="18">
        <v>13</v>
      </c>
      <c r="L48" s="18">
        <v>12</v>
      </c>
      <c r="M48" s="18">
        <v>12</v>
      </c>
      <c r="N48" s="18">
        <v>12</v>
      </c>
      <c r="O48" s="18">
        <v>11</v>
      </c>
      <c r="P48" s="18">
        <v>11</v>
      </c>
      <c r="Q48" s="18">
        <v>11</v>
      </c>
      <c r="R48" s="18">
        <v>12</v>
      </c>
      <c r="S48" s="18">
        <v>12</v>
      </c>
      <c r="T48" s="18">
        <v>13</v>
      </c>
      <c r="U48" s="18">
        <v>13</v>
      </c>
      <c r="V48" s="44">
        <v>402</v>
      </c>
      <c r="W48" s="18">
        <v>20</v>
      </c>
      <c r="X48" s="18">
        <v>21</v>
      </c>
      <c r="Y48" s="18">
        <v>17</v>
      </c>
      <c r="Z48" s="18">
        <v>10</v>
      </c>
      <c r="AA48" s="18">
        <v>12</v>
      </c>
      <c r="AB48" s="18">
        <v>15</v>
      </c>
      <c r="AC48" s="18">
        <v>1</v>
      </c>
      <c r="AD48" s="18">
        <v>187</v>
      </c>
      <c r="AE48" s="18">
        <v>29</v>
      </c>
      <c r="AF48" s="18">
        <v>34</v>
      </c>
      <c r="AG48" s="18">
        <v>153</v>
      </c>
      <c r="AH48" s="18">
        <v>19</v>
      </c>
      <c r="AI48" s="47">
        <v>60.3</v>
      </c>
    </row>
    <row r="49" spans="1:35" s="9" customFormat="1" x14ac:dyDescent="0.25">
      <c r="A49" s="15" t="s">
        <v>120</v>
      </c>
      <c r="B49" s="16" t="s">
        <v>121</v>
      </c>
      <c r="C49" s="17">
        <f t="shared" si="12"/>
        <v>836</v>
      </c>
      <c r="D49" s="18">
        <v>17</v>
      </c>
      <c r="E49" s="18">
        <v>17</v>
      </c>
      <c r="F49" s="18">
        <v>17</v>
      </c>
      <c r="G49" s="18">
        <v>17</v>
      </c>
      <c r="H49" s="18">
        <v>17</v>
      </c>
      <c r="I49" s="18">
        <v>16</v>
      </c>
      <c r="J49" s="18">
        <v>16</v>
      </c>
      <c r="K49" s="18">
        <v>15</v>
      </c>
      <c r="L49" s="18">
        <v>15</v>
      </c>
      <c r="M49" s="18">
        <v>14</v>
      </c>
      <c r="N49" s="18">
        <v>14</v>
      </c>
      <c r="O49" s="18">
        <v>13</v>
      </c>
      <c r="P49" s="18">
        <v>13</v>
      </c>
      <c r="Q49" s="18">
        <v>13</v>
      </c>
      <c r="R49" s="18">
        <v>14</v>
      </c>
      <c r="S49" s="18">
        <v>14</v>
      </c>
      <c r="T49" s="18">
        <v>15</v>
      </c>
      <c r="U49" s="18">
        <v>15</v>
      </c>
      <c r="V49" s="44">
        <v>471</v>
      </c>
      <c r="W49" s="18">
        <v>24</v>
      </c>
      <c r="X49" s="18">
        <v>24</v>
      </c>
      <c r="Y49" s="18">
        <v>19</v>
      </c>
      <c r="Z49" s="18">
        <v>12</v>
      </c>
      <c r="AA49" s="18">
        <v>14</v>
      </c>
      <c r="AB49" s="18">
        <v>18</v>
      </c>
      <c r="AC49" s="18">
        <v>1</v>
      </c>
      <c r="AD49" s="18">
        <v>219</v>
      </c>
      <c r="AE49" s="18">
        <v>34</v>
      </c>
      <c r="AF49" s="18">
        <v>40</v>
      </c>
      <c r="AG49" s="18">
        <v>179</v>
      </c>
      <c r="AH49" s="18">
        <v>23</v>
      </c>
      <c r="AI49" s="47">
        <v>70.650000000000006</v>
      </c>
    </row>
    <row r="50" spans="1:35" s="9" customFormat="1" x14ac:dyDescent="0.25">
      <c r="A50" s="15" t="s">
        <v>122</v>
      </c>
      <c r="B50" s="16" t="s">
        <v>123</v>
      </c>
      <c r="C50" s="17">
        <f t="shared" si="12"/>
        <v>1021</v>
      </c>
      <c r="D50" s="18">
        <v>21</v>
      </c>
      <c r="E50" s="18">
        <v>21</v>
      </c>
      <c r="F50" s="18">
        <v>21</v>
      </c>
      <c r="G50" s="18">
        <v>21</v>
      </c>
      <c r="H50" s="18">
        <v>20</v>
      </c>
      <c r="I50" s="18">
        <v>20</v>
      </c>
      <c r="J50" s="18">
        <v>19</v>
      </c>
      <c r="K50" s="18">
        <v>18</v>
      </c>
      <c r="L50" s="18">
        <v>18</v>
      </c>
      <c r="M50" s="18">
        <v>17</v>
      </c>
      <c r="N50" s="18">
        <v>17</v>
      </c>
      <c r="O50" s="18">
        <v>16</v>
      </c>
      <c r="P50" s="18">
        <v>16</v>
      </c>
      <c r="Q50" s="18">
        <v>16</v>
      </c>
      <c r="R50" s="18">
        <v>17</v>
      </c>
      <c r="S50" s="18">
        <v>17</v>
      </c>
      <c r="T50" s="18">
        <v>18</v>
      </c>
      <c r="U50" s="18">
        <v>19</v>
      </c>
      <c r="V50" s="44">
        <v>575</v>
      </c>
      <c r="W50" s="18">
        <v>29</v>
      </c>
      <c r="X50" s="18">
        <v>29</v>
      </c>
      <c r="Y50" s="18">
        <v>24</v>
      </c>
      <c r="Z50" s="18">
        <v>14</v>
      </c>
      <c r="AA50" s="18">
        <v>18</v>
      </c>
      <c r="AB50" s="18">
        <v>22</v>
      </c>
      <c r="AC50" s="18">
        <v>2</v>
      </c>
      <c r="AD50" s="18">
        <v>266</v>
      </c>
      <c r="AE50" s="18">
        <v>42</v>
      </c>
      <c r="AF50" s="18">
        <v>48</v>
      </c>
      <c r="AG50" s="18">
        <v>218</v>
      </c>
      <c r="AH50" s="18">
        <v>28</v>
      </c>
      <c r="AI50" s="47">
        <v>86.25</v>
      </c>
    </row>
    <row r="51" spans="1:35" s="12" customFormat="1" ht="14.25" x14ac:dyDescent="0.2">
      <c r="A51" s="101" t="s">
        <v>124</v>
      </c>
      <c r="B51" s="102"/>
      <c r="C51" s="20">
        <f t="shared" ref="C51:AH51" si="13">SUM(C52:C53)</f>
        <v>4429</v>
      </c>
      <c r="D51" s="25">
        <f t="shared" si="13"/>
        <v>72</v>
      </c>
      <c r="E51" s="25">
        <f t="shared" si="13"/>
        <v>76</v>
      </c>
      <c r="F51" s="25">
        <f t="shared" si="13"/>
        <v>79</v>
      </c>
      <c r="G51" s="25">
        <f t="shared" si="13"/>
        <v>82</v>
      </c>
      <c r="H51" s="25">
        <f t="shared" si="13"/>
        <v>84</v>
      </c>
      <c r="I51" s="25">
        <f t="shared" si="13"/>
        <v>85</v>
      </c>
      <c r="J51" s="25">
        <f t="shared" si="13"/>
        <v>86</v>
      </c>
      <c r="K51" s="25">
        <f t="shared" si="13"/>
        <v>86</v>
      </c>
      <c r="L51" s="25">
        <f t="shared" si="13"/>
        <v>86</v>
      </c>
      <c r="M51" s="25">
        <f t="shared" si="13"/>
        <v>86</v>
      </c>
      <c r="N51" s="25">
        <f t="shared" si="13"/>
        <v>85</v>
      </c>
      <c r="O51" s="25">
        <f t="shared" si="13"/>
        <v>85</v>
      </c>
      <c r="P51" s="25">
        <f t="shared" si="13"/>
        <v>84</v>
      </c>
      <c r="Q51" s="25">
        <f t="shared" si="13"/>
        <v>82</v>
      </c>
      <c r="R51" s="25">
        <f t="shared" si="13"/>
        <v>80</v>
      </c>
      <c r="S51" s="25">
        <f t="shared" si="13"/>
        <v>77</v>
      </c>
      <c r="T51" s="25">
        <f t="shared" si="13"/>
        <v>74</v>
      </c>
      <c r="U51" s="25">
        <f t="shared" si="13"/>
        <v>74</v>
      </c>
      <c r="V51" s="25">
        <v>2342</v>
      </c>
      <c r="W51" s="25">
        <f t="shared" si="13"/>
        <v>139</v>
      </c>
      <c r="X51" s="25">
        <f t="shared" si="13"/>
        <v>174</v>
      </c>
      <c r="Y51" s="25">
        <f t="shared" si="13"/>
        <v>135</v>
      </c>
      <c r="Z51" s="25">
        <f t="shared" si="13"/>
        <v>73</v>
      </c>
      <c r="AA51" s="25">
        <f t="shared" si="13"/>
        <v>103</v>
      </c>
      <c r="AB51" s="25">
        <f t="shared" si="13"/>
        <v>74</v>
      </c>
      <c r="AC51" s="25">
        <f t="shared" si="13"/>
        <v>6</v>
      </c>
      <c r="AD51" s="25">
        <f t="shared" si="13"/>
        <v>1053</v>
      </c>
      <c r="AE51" s="25">
        <f t="shared" si="13"/>
        <v>214</v>
      </c>
      <c r="AF51" s="25">
        <f t="shared" si="13"/>
        <v>188</v>
      </c>
      <c r="AG51" s="25">
        <f t="shared" si="13"/>
        <v>865</v>
      </c>
      <c r="AH51" s="26">
        <f t="shared" si="13"/>
        <v>96</v>
      </c>
      <c r="AI51" s="25">
        <v>351.3</v>
      </c>
    </row>
    <row r="52" spans="1:35" s="9" customFormat="1" x14ac:dyDescent="0.25">
      <c r="A52" s="15" t="s">
        <v>125</v>
      </c>
      <c r="B52" s="16" t="s">
        <v>126</v>
      </c>
      <c r="C52" s="17">
        <f>SUM(D52:AA52)</f>
        <v>3354</v>
      </c>
      <c r="D52" s="18">
        <v>55</v>
      </c>
      <c r="E52" s="18">
        <v>58</v>
      </c>
      <c r="F52" s="18">
        <v>60</v>
      </c>
      <c r="G52" s="18">
        <v>62</v>
      </c>
      <c r="H52" s="18">
        <v>64</v>
      </c>
      <c r="I52" s="18">
        <v>64</v>
      </c>
      <c r="J52" s="18">
        <v>65</v>
      </c>
      <c r="K52" s="18">
        <v>65</v>
      </c>
      <c r="L52" s="18">
        <v>65</v>
      </c>
      <c r="M52" s="18">
        <v>65</v>
      </c>
      <c r="N52" s="18">
        <v>64</v>
      </c>
      <c r="O52" s="18">
        <v>64</v>
      </c>
      <c r="P52" s="18">
        <v>64</v>
      </c>
      <c r="Q52" s="18">
        <v>62</v>
      </c>
      <c r="R52" s="18">
        <v>61</v>
      </c>
      <c r="S52" s="18">
        <v>58</v>
      </c>
      <c r="T52" s="18">
        <v>56</v>
      </c>
      <c r="U52" s="18">
        <v>56</v>
      </c>
      <c r="V52" s="44">
        <v>1774</v>
      </c>
      <c r="W52" s="18">
        <v>105</v>
      </c>
      <c r="X52" s="18">
        <v>132</v>
      </c>
      <c r="Y52" s="18">
        <v>102</v>
      </c>
      <c r="Z52" s="18">
        <v>55</v>
      </c>
      <c r="AA52" s="18">
        <v>78</v>
      </c>
      <c r="AB52" s="18">
        <v>56</v>
      </c>
      <c r="AC52" s="18">
        <v>5</v>
      </c>
      <c r="AD52" s="18">
        <v>798</v>
      </c>
      <c r="AE52" s="18">
        <v>162</v>
      </c>
      <c r="AF52" s="18">
        <v>142</v>
      </c>
      <c r="AG52" s="18">
        <v>655</v>
      </c>
      <c r="AH52" s="18">
        <v>73</v>
      </c>
      <c r="AI52" s="47">
        <v>266.10000000000002</v>
      </c>
    </row>
    <row r="53" spans="1:35" s="9" customFormat="1" x14ac:dyDescent="0.25">
      <c r="A53" s="15" t="s">
        <v>127</v>
      </c>
      <c r="B53" s="16" t="s">
        <v>128</v>
      </c>
      <c r="C53" s="17">
        <f>SUM(D53:AA53)</f>
        <v>1075</v>
      </c>
      <c r="D53" s="18">
        <v>17</v>
      </c>
      <c r="E53" s="18">
        <v>18</v>
      </c>
      <c r="F53" s="18">
        <v>19</v>
      </c>
      <c r="G53" s="18">
        <v>20</v>
      </c>
      <c r="H53" s="18">
        <v>20</v>
      </c>
      <c r="I53" s="18">
        <v>21</v>
      </c>
      <c r="J53" s="18">
        <v>21</v>
      </c>
      <c r="K53" s="18">
        <v>21</v>
      </c>
      <c r="L53" s="18">
        <v>21</v>
      </c>
      <c r="M53" s="18">
        <v>21</v>
      </c>
      <c r="N53" s="18">
        <v>21</v>
      </c>
      <c r="O53" s="18">
        <v>21</v>
      </c>
      <c r="P53" s="18">
        <v>20</v>
      </c>
      <c r="Q53" s="18">
        <v>20</v>
      </c>
      <c r="R53" s="18">
        <v>19</v>
      </c>
      <c r="S53" s="18">
        <v>19</v>
      </c>
      <c r="T53" s="18">
        <v>18</v>
      </c>
      <c r="U53" s="18">
        <v>18</v>
      </c>
      <c r="V53" s="44">
        <v>568</v>
      </c>
      <c r="W53" s="18">
        <v>34</v>
      </c>
      <c r="X53" s="18">
        <v>42</v>
      </c>
      <c r="Y53" s="18">
        <v>33</v>
      </c>
      <c r="Z53" s="18">
        <v>18</v>
      </c>
      <c r="AA53" s="18">
        <v>25</v>
      </c>
      <c r="AB53" s="18">
        <v>18</v>
      </c>
      <c r="AC53" s="18">
        <v>1</v>
      </c>
      <c r="AD53" s="18">
        <v>255</v>
      </c>
      <c r="AE53" s="18">
        <v>52</v>
      </c>
      <c r="AF53" s="18">
        <v>46</v>
      </c>
      <c r="AG53" s="18">
        <v>210</v>
      </c>
      <c r="AH53" s="18">
        <v>23</v>
      </c>
      <c r="AI53" s="47">
        <v>85.2</v>
      </c>
    </row>
    <row r="54" spans="1:35" s="12" customFormat="1" ht="14.25" x14ac:dyDescent="0.2">
      <c r="A54" s="101" t="s">
        <v>129</v>
      </c>
      <c r="B54" s="102"/>
      <c r="C54" s="20">
        <f t="shared" ref="C54:AH54" si="14">SUM(C55:C59)</f>
        <v>2224</v>
      </c>
      <c r="D54" s="25">
        <f t="shared" si="14"/>
        <v>41</v>
      </c>
      <c r="E54" s="25">
        <f t="shared" si="14"/>
        <v>42</v>
      </c>
      <c r="F54" s="25">
        <f t="shared" si="14"/>
        <v>42</v>
      </c>
      <c r="G54" s="25">
        <f t="shared" si="14"/>
        <v>41</v>
      </c>
      <c r="H54" s="25">
        <f t="shared" si="14"/>
        <v>41</v>
      </c>
      <c r="I54" s="25">
        <f t="shared" si="14"/>
        <v>39</v>
      </c>
      <c r="J54" s="25">
        <f t="shared" si="14"/>
        <v>37</v>
      </c>
      <c r="K54" s="25">
        <f t="shared" si="14"/>
        <v>36</v>
      </c>
      <c r="L54" s="25">
        <f t="shared" si="14"/>
        <v>34</v>
      </c>
      <c r="M54" s="25">
        <f t="shared" si="14"/>
        <v>34</v>
      </c>
      <c r="N54" s="25">
        <f t="shared" si="14"/>
        <v>32</v>
      </c>
      <c r="O54" s="25">
        <f t="shared" si="14"/>
        <v>30</v>
      </c>
      <c r="P54" s="25">
        <f t="shared" si="14"/>
        <v>31</v>
      </c>
      <c r="Q54" s="25">
        <f t="shared" si="14"/>
        <v>34</v>
      </c>
      <c r="R54" s="25">
        <f t="shared" si="14"/>
        <v>39</v>
      </c>
      <c r="S54" s="25">
        <f t="shared" si="14"/>
        <v>44</v>
      </c>
      <c r="T54" s="25">
        <f t="shared" si="14"/>
        <v>49</v>
      </c>
      <c r="U54" s="25">
        <f t="shared" si="14"/>
        <v>52</v>
      </c>
      <c r="V54" s="25">
        <v>1323</v>
      </c>
      <c r="W54" s="25">
        <f t="shared" si="14"/>
        <v>55</v>
      </c>
      <c r="X54" s="25">
        <f t="shared" si="14"/>
        <v>56</v>
      </c>
      <c r="Y54" s="25">
        <f t="shared" si="14"/>
        <v>34</v>
      </c>
      <c r="Z54" s="25">
        <f t="shared" si="14"/>
        <v>33</v>
      </c>
      <c r="AA54" s="25">
        <f t="shared" si="14"/>
        <v>25</v>
      </c>
      <c r="AB54" s="25">
        <f t="shared" si="14"/>
        <v>42</v>
      </c>
      <c r="AC54" s="25">
        <f t="shared" si="14"/>
        <v>3</v>
      </c>
      <c r="AD54" s="25">
        <f t="shared" si="14"/>
        <v>473</v>
      </c>
      <c r="AE54" s="25">
        <f t="shared" si="14"/>
        <v>74</v>
      </c>
      <c r="AF54" s="25">
        <f t="shared" si="14"/>
        <v>76</v>
      </c>
      <c r="AG54" s="25">
        <f t="shared" si="14"/>
        <v>395</v>
      </c>
      <c r="AH54" s="26">
        <f t="shared" si="14"/>
        <v>56</v>
      </c>
      <c r="AI54" s="25">
        <v>198.45</v>
      </c>
    </row>
    <row r="55" spans="1:35" s="9" customFormat="1" x14ac:dyDescent="0.25">
      <c r="A55" s="15" t="s">
        <v>130</v>
      </c>
      <c r="B55" s="16" t="s">
        <v>131</v>
      </c>
      <c r="C55" s="17">
        <f>SUM(D55:AA55)</f>
        <v>504</v>
      </c>
      <c r="D55" s="18">
        <v>9</v>
      </c>
      <c r="E55" s="18">
        <v>10</v>
      </c>
      <c r="F55" s="18">
        <v>10</v>
      </c>
      <c r="G55" s="18">
        <v>9</v>
      </c>
      <c r="H55" s="18">
        <v>9</v>
      </c>
      <c r="I55" s="18">
        <v>8</v>
      </c>
      <c r="J55" s="18">
        <v>9</v>
      </c>
      <c r="K55" s="18">
        <v>8</v>
      </c>
      <c r="L55" s="18">
        <v>7</v>
      </c>
      <c r="M55" s="18">
        <v>7</v>
      </c>
      <c r="N55" s="18">
        <v>7</v>
      </c>
      <c r="O55" s="18">
        <v>7</v>
      </c>
      <c r="P55" s="18">
        <v>8</v>
      </c>
      <c r="Q55" s="18">
        <v>7</v>
      </c>
      <c r="R55" s="18">
        <v>8</v>
      </c>
      <c r="S55" s="18">
        <v>11</v>
      </c>
      <c r="T55" s="18">
        <v>12</v>
      </c>
      <c r="U55" s="18">
        <v>13</v>
      </c>
      <c r="V55" s="44">
        <v>301</v>
      </c>
      <c r="W55" s="18">
        <v>12</v>
      </c>
      <c r="X55" s="18">
        <v>13</v>
      </c>
      <c r="Y55" s="18">
        <v>7</v>
      </c>
      <c r="Z55" s="18">
        <v>7</v>
      </c>
      <c r="AA55" s="18">
        <v>5</v>
      </c>
      <c r="AB55" s="18">
        <v>10</v>
      </c>
      <c r="AC55" s="18">
        <v>1</v>
      </c>
      <c r="AD55" s="18">
        <v>108</v>
      </c>
      <c r="AE55" s="18">
        <v>16</v>
      </c>
      <c r="AF55" s="18">
        <v>17</v>
      </c>
      <c r="AG55" s="18">
        <v>92</v>
      </c>
      <c r="AH55" s="18">
        <v>13</v>
      </c>
      <c r="AI55" s="47">
        <v>45.15</v>
      </c>
    </row>
    <row r="56" spans="1:35" s="9" customFormat="1" x14ac:dyDescent="0.25">
      <c r="A56" s="15" t="s">
        <v>132</v>
      </c>
      <c r="B56" s="16" t="s">
        <v>133</v>
      </c>
      <c r="C56" s="17">
        <f>SUM(D56:AA56)</f>
        <v>648</v>
      </c>
      <c r="D56" s="18">
        <v>12</v>
      </c>
      <c r="E56" s="18">
        <v>12</v>
      </c>
      <c r="F56" s="18">
        <v>12</v>
      </c>
      <c r="G56" s="18">
        <v>12</v>
      </c>
      <c r="H56" s="18">
        <v>12</v>
      </c>
      <c r="I56" s="18">
        <v>11</v>
      </c>
      <c r="J56" s="18">
        <v>11</v>
      </c>
      <c r="K56" s="18">
        <v>11</v>
      </c>
      <c r="L56" s="18">
        <v>10</v>
      </c>
      <c r="M56" s="18">
        <v>10</v>
      </c>
      <c r="N56" s="18">
        <v>9</v>
      </c>
      <c r="O56" s="18">
        <v>9</v>
      </c>
      <c r="P56" s="18">
        <v>9</v>
      </c>
      <c r="Q56" s="18">
        <v>10</v>
      </c>
      <c r="R56" s="18">
        <v>11</v>
      </c>
      <c r="S56" s="18">
        <v>13</v>
      </c>
      <c r="T56" s="18">
        <v>14</v>
      </c>
      <c r="U56" s="18">
        <v>15</v>
      </c>
      <c r="V56" s="44">
        <v>386</v>
      </c>
      <c r="W56" s="18">
        <v>16</v>
      </c>
      <c r="X56" s="18">
        <v>16</v>
      </c>
      <c r="Y56" s="18">
        <v>10</v>
      </c>
      <c r="Z56" s="18">
        <v>10</v>
      </c>
      <c r="AA56" s="18">
        <v>7</v>
      </c>
      <c r="AB56" s="18">
        <v>12</v>
      </c>
      <c r="AC56" s="18">
        <v>1</v>
      </c>
      <c r="AD56" s="18">
        <v>138</v>
      </c>
      <c r="AE56" s="18">
        <v>22</v>
      </c>
      <c r="AF56" s="18">
        <v>22</v>
      </c>
      <c r="AG56" s="18">
        <v>115</v>
      </c>
      <c r="AH56" s="18">
        <v>16</v>
      </c>
      <c r="AI56" s="47">
        <v>57.9</v>
      </c>
    </row>
    <row r="57" spans="1:35" s="9" customFormat="1" x14ac:dyDescent="0.25">
      <c r="A57" s="15" t="s">
        <v>134</v>
      </c>
      <c r="B57" s="16" t="s">
        <v>135</v>
      </c>
      <c r="C57" s="17">
        <f>SUM(D57:AA57)</f>
        <v>321</v>
      </c>
      <c r="D57" s="18">
        <v>6</v>
      </c>
      <c r="E57" s="18">
        <v>6</v>
      </c>
      <c r="F57" s="18">
        <v>6</v>
      </c>
      <c r="G57" s="18">
        <v>6</v>
      </c>
      <c r="H57" s="18">
        <v>6</v>
      </c>
      <c r="I57" s="18">
        <v>6</v>
      </c>
      <c r="J57" s="18">
        <v>5</v>
      </c>
      <c r="K57" s="18">
        <v>5</v>
      </c>
      <c r="L57" s="18">
        <v>5</v>
      </c>
      <c r="M57" s="18">
        <v>5</v>
      </c>
      <c r="N57" s="18">
        <v>5</v>
      </c>
      <c r="O57" s="18">
        <v>4</v>
      </c>
      <c r="P57" s="18">
        <v>4</v>
      </c>
      <c r="Q57" s="18">
        <v>5</v>
      </c>
      <c r="R57" s="18">
        <v>6</v>
      </c>
      <c r="S57" s="18">
        <v>6</v>
      </c>
      <c r="T57" s="18">
        <v>7</v>
      </c>
      <c r="U57" s="18">
        <v>7</v>
      </c>
      <c r="V57" s="44">
        <v>191</v>
      </c>
      <c r="W57" s="18">
        <v>8</v>
      </c>
      <c r="X57" s="18">
        <v>8</v>
      </c>
      <c r="Y57" s="18">
        <v>5</v>
      </c>
      <c r="Z57" s="18">
        <v>5</v>
      </c>
      <c r="AA57" s="18">
        <v>4</v>
      </c>
      <c r="AB57" s="18">
        <v>6</v>
      </c>
      <c r="AC57" s="18">
        <v>0</v>
      </c>
      <c r="AD57" s="18">
        <v>68</v>
      </c>
      <c r="AE57" s="18">
        <v>11</v>
      </c>
      <c r="AF57" s="18">
        <v>11</v>
      </c>
      <c r="AG57" s="18">
        <v>56</v>
      </c>
      <c r="AH57" s="18">
        <v>8</v>
      </c>
      <c r="AI57" s="47">
        <v>28.65</v>
      </c>
    </row>
    <row r="58" spans="1:35" s="9" customFormat="1" x14ac:dyDescent="0.25">
      <c r="A58" s="15" t="s">
        <v>136</v>
      </c>
      <c r="B58" s="16" t="s">
        <v>137</v>
      </c>
      <c r="C58" s="17">
        <f>SUM(D58:AA58)</f>
        <v>430</v>
      </c>
      <c r="D58" s="18">
        <v>8</v>
      </c>
      <c r="E58" s="18">
        <v>8</v>
      </c>
      <c r="F58" s="18">
        <v>8</v>
      </c>
      <c r="G58" s="18">
        <v>8</v>
      </c>
      <c r="H58" s="18">
        <v>8</v>
      </c>
      <c r="I58" s="18">
        <v>8</v>
      </c>
      <c r="J58" s="18">
        <v>7</v>
      </c>
      <c r="K58" s="18">
        <v>7</v>
      </c>
      <c r="L58" s="18">
        <v>7</v>
      </c>
      <c r="M58" s="18">
        <v>7</v>
      </c>
      <c r="N58" s="18">
        <v>6</v>
      </c>
      <c r="O58" s="18">
        <v>6</v>
      </c>
      <c r="P58" s="18">
        <v>6</v>
      </c>
      <c r="Q58" s="18">
        <v>7</v>
      </c>
      <c r="R58" s="18">
        <v>8</v>
      </c>
      <c r="S58" s="18">
        <v>8</v>
      </c>
      <c r="T58" s="18">
        <v>9</v>
      </c>
      <c r="U58" s="18">
        <v>10</v>
      </c>
      <c r="V58" s="44">
        <v>254</v>
      </c>
      <c r="W58" s="18">
        <v>11</v>
      </c>
      <c r="X58" s="18">
        <v>11</v>
      </c>
      <c r="Y58" s="18">
        <v>7</v>
      </c>
      <c r="Z58" s="18">
        <v>6</v>
      </c>
      <c r="AA58" s="18">
        <v>5</v>
      </c>
      <c r="AB58" s="18">
        <v>8</v>
      </c>
      <c r="AC58" s="18">
        <v>1</v>
      </c>
      <c r="AD58" s="18">
        <v>91</v>
      </c>
      <c r="AE58" s="18">
        <v>14</v>
      </c>
      <c r="AF58" s="18">
        <v>15</v>
      </c>
      <c r="AG58" s="18">
        <v>76</v>
      </c>
      <c r="AH58" s="18">
        <v>11</v>
      </c>
      <c r="AI58" s="47">
        <v>38.1</v>
      </c>
    </row>
    <row r="59" spans="1:35" s="9" customFormat="1" ht="15.75" thickBot="1" x14ac:dyDescent="0.3">
      <c r="A59" s="27" t="s">
        <v>138</v>
      </c>
      <c r="B59" s="28" t="s">
        <v>139</v>
      </c>
      <c r="C59" s="17">
        <f>SUM(D59:AA59)</f>
        <v>321</v>
      </c>
      <c r="D59" s="18">
        <v>6</v>
      </c>
      <c r="E59" s="18">
        <v>6</v>
      </c>
      <c r="F59" s="18">
        <v>6</v>
      </c>
      <c r="G59" s="18">
        <v>6</v>
      </c>
      <c r="H59" s="18">
        <v>6</v>
      </c>
      <c r="I59" s="18">
        <v>6</v>
      </c>
      <c r="J59" s="18">
        <v>5</v>
      </c>
      <c r="K59" s="18">
        <v>5</v>
      </c>
      <c r="L59" s="18">
        <v>5</v>
      </c>
      <c r="M59" s="18">
        <v>5</v>
      </c>
      <c r="N59" s="18">
        <v>5</v>
      </c>
      <c r="O59" s="18">
        <v>4</v>
      </c>
      <c r="P59" s="18">
        <v>4</v>
      </c>
      <c r="Q59" s="18">
        <v>5</v>
      </c>
      <c r="R59" s="18">
        <v>6</v>
      </c>
      <c r="S59" s="18">
        <v>6</v>
      </c>
      <c r="T59" s="18">
        <v>7</v>
      </c>
      <c r="U59" s="18">
        <v>7</v>
      </c>
      <c r="V59" s="44">
        <v>191</v>
      </c>
      <c r="W59" s="18">
        <v>8</v>
      </c>
      <c r="X59" s="18">
        <v>8</v>
      </c>
      <c r="Y59" s="18">
        <v>5</v>
      </c>
      <c r="Z59" s="18">
        <v>5</v>
      </c>
      <c r="AA59" s="18">
        <v>4</v>
      </c>
      <c r="AB59" s="18">
        <v>6</v>
      </c>
      <c r="AC59" s="18">
        <v>0</v>
      </c>
      <c r="AD59" s="18">
        <v>68</v>
      </c>
      <c r="AE59" s="18">
        <v>11</v>
      </c>
      <c r="AF59" s="18">
        <v>11</v>
      </c>
      <c r="AG59" s="18">
        <v>56</v>
      </c>
      <c r="AH59" s="18">
        <v>8</v>
      </c>
      <c r="AI59" s="47">
        <v>28.65</v>
      </c>
    </row>
    <row r="60" spans="1:35" x14ac:dyDescent="0.25">
      <c r="A60" s="2" t="s">
        <v>140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5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I60" s="29"/>
    </row>
  </sheetData>
  <mergeCells count="46">
    <mergeCell ref="A4:A5"/>
    <mergeCell ref="B4:B5"/>
    <mergeCell ref="C4:C5"/>
    <mergeCell ref="D4:D5"/>
    <mergeCell ref="E4:E5"/>
    <mergeCell ref="A1:B1"/>
    <mergeCell ref="D1:U1"/>
    <mergeCell ref="A2:B2"/>
    <mergeCell ref="D2:U2"/>
    <mergeCell ref="C3:U3"/>
    <mergeCell ref="Q4:Q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W4:W5"/>
    <mergeCell ref="X4:X5"/>
    <mergeCell ref="Y4:Y5"/>
    <mergeCell ref="Z4:Z5"/>
    <mergeCell ref="R4:R5"/>
    <mergeCell ref="S4:S5"/>
    <mergeCell ref="T4:T5"/>
    <mergeCell ref="U4:U5"/>
    <mergeCell ref="A51:B51"/>
    <mergeCell ref="A54:B54"/>
    <mergeCell ref="V4:V5"/>
    <mergeCell ref="AI4:AI5"/>
    <mergeCell ref="A7:B7"/>
    <mergeCell ref="A16:B16"/>
    <mergeCell ref="A23:B23"/>
    <mergeCell ref="A34:B34"/>
    <mergeCell ref="A43:B43"/>
    <mergeCell ref="A44:B44"/>
    <mergeCell ref="AA4:AA5"/>
    <mergeCell ref="AB4:AB5"/>
    <mergeCell ref="AC4:AC5"/>
    <mergeCell ref="AD4:AD5"/>
    <mergeCell ref="AE4:AH4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workbookViewId="0">
      <selection activeCell="J17" sqref="J17"/>
    </sheetView>
  </sheetViews>
  <sheetFormatPr baseColWidth="10" defaultRowHeight="15" x14ac:dyDescent="0.25"/>
  <cols>
    <col min="1" max="1" width="10.5703125" style="1" customWidth="1"/>
    <col min="2" max="2" width="16.28515625" style="1" customWidth="1"/>
    <col min="3" max="3" width="7.140625" style="43" hidden="1" customWidth="1"/>
    <col min="4" max="4" width="7.140625" style="43" customWidth="1"/>
    <col min="5" max="9" width="7.140625" style="1" customWidth="1"/>
    <col min="10" max="10" width="7.140625" style="46" customWidth="1"/>
    <col min="11" max="26" width="7.140625" style="1" customWidth="1"/>
    <col min="27" max="40" width="8.5703125" style="1" customWidth="1"/>
    <col min="41" max="41" width="9.28515625" style="1" customWidth="1"/>
    <col min="42" max="42" width="9.85546875" style="1" customWidth="1"/>
    <col min="43" max="46" width="8.5703125" style="1" customWidth="1"/>
    <col min="47" max="16384" width="11.42578125" style="1"/>
  </cols>
  <sheetData>
    <row r="1" spans="1:50" ht="15.75" x14ac:dyDescent="0.25">
      <c r="A1" s="113" t="s">
        <v>40</v>
      </c>
      <c r="B1" s="113"/>
      <c r="C1" s="39"/>
      <c r="D1" s="39"/>
      <c r="E1" s="89" t="s">
        <v>40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3"/>
      <c r="AC1" s="4"/>
      <c r="AD1" s="4" t="s">
        <v>40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8.75" x14ac:dyDescent="0.3">
      <c r="A2" s="114" t="s">
        <v>144</v>
      </c>
      <c r="B2" s="114"/>
      <c r="C2" s="39"/>
      <c r="D2" s="39"/>
      <c r="E2" s="90" t="s">
        <v>144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5"/>
      <c r="AC2" s="6"/>
      <c r="AD2" s="6" t="s">
        <v>144</v>
      </c>
      <c r="AE2" s="6"/>
      <c r="AF2" s="6"/>
      <c r="AG2" s="6"/>
      <c r="AH2" s="38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8" customFormat="1" ht="15.75" customHeight="1" thickBot="1" x14ac:dyDescent="0.2">
      <c r="A3" s="37"/>
      <c r="B3" s="37"/>
      <c r="C3" s="91" t="s">
        <v>41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38" t="s">
        <v>146</v>
      </c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7"/>
      <c r="AU3" s="37"/>
      <c r="AV3" s="37"/>
      <c r="AW3" s="7"/>
      <c r="AX3" s="7"/>
    </row>
    <row r="4" spans="1:50" s="31" customFormat="1" ht="16.5" customHeight="1" x14ac:dyDescent="0.25">
      <c r="A4" s="109" t="s">
        <v>42</v>
      </c>
      <c r="B4" s="111" t="s">
        <v>43</v>
      </c>
      <c r="C4" s="115" t="s">
        <v>145</v>
      </c>
      <c r="D4" s="115" t="s">
        <v>145</v>
      </c>
      <c r="E4" s="87" t="s">
        <v>0</v>
      </c>
      <c r="F4" s="87" t="s">
        <v>1</v>
      </c>
      <c r="G4" s="87" t="s">
        <v>2</v>
      </c>
      <c r="H4" s="87" t="s">
        <v>3</v>
      </c>
      <c r="I4" s="87" t="s">
        <v>4</v>
      </c>
      <c r="J4" s="119" t="s">
        <v>158</v>
      </c>
      <c r="K4" s="87" t="s">
        <v>5</v>
      </c>
      <c r="L4" s="87" t="s">
        <v>6</v>
      </c>
      <c r="M4" s="87" t="s">
        <v>7</v>
      </c>
      <c r="N4" s="87" t="s">
        <v>8</v>
      </c>
      <c r="O4" s="87" t="s">
        <v>9</v>
      </c>
      <c r="P4" s="87" t="s">
        <v>10</v>
      </c>
      <c r="Q4" s="87" t="s">
        <v>11</v>
      </c>
      <c r="R4" s="87" t="s">
        <v>12</v>
      </c>
      <c r="S4" s="87" t="s">
        <v>13</v>
      </c>
      <c r="T4" s="87" t="s">
        <v>14</v>
      </c>
      <c r="U4" s="87" t="s">
        <v>15</v>
      </c>
      <c r="V4" s="87" t="s">
        <v>16</v>
      </c>
      <c r="W4" s="87" t="s">
        <v>17</v>
      </c>
      <c r="X4" s="87" t="s">
        <v>18</v>
      </c>
      <c r="Y4" s="87" t="s">
        <v>19</v>
      </c>
      <c r="Z4" s="87" t="s">
        <v>20</v>
      </c>
      <c r="AA4" s="87" t="s">
        <v>21</v>
      </c>
      <c r="AB4" s="87" t="s">
        <v>22</v>
      </c>
      <c r="AC4" s="92" t="s">
        <v>23</v>
      </c>
      <c r="AD4" s="87" t="s">
        <v>24</v>
      </c>
      <c r="AE4" s="87" t="s">
        <v>25</v>
      </c>
      <c r="AF4" s="87" t="s">
        <v>26</v>
      </c>
      <c r="AG4" s="87" t="s">
        <v>27</v>
      </c>
      <c r="AH4" s="87" t="s">
        <v>28</v>
      </c>
      <c r="AI4" s="87" t="s">
        <v>29</v>
      </c>
      <c r="AJ4" s="87" t="s">
        <v>30</v>
      </c>
      <c r="AK4" s="87" t="s">
        <v>31</v>
      </c>
      <c r="AL4" s="87" t="s">
        <v>32</v>
      </c>
      <c r="AM4" s="88" t="s">
        <v>33</v>
      </c>
      <c r="AN4" s="88" t="s">
        <v>34</v>
      </c>
      <c r="AO4" s="94" t="s">
        <v>35</v>
      </c>
      <c r="AP4" s="96" t="s">
        <v>36</v>
      </c>
      <c r="AQ4" s="97"/>
      <c r="AR4" s="97"/>
      <c r="AS4" s="98"/>
    </row>
    <row r="5" spans="1:50" s="31" customFormat="1" ht="16.5" customHeight="1" x14ac:dyDescent="0.25">
      <c r="A5" s="110"/>
      <c r="B5" s="112"/>
      <c r="C5" s="116"/>
      <c r="D5" s="116"/>
      <c r="E5" s="88"/>
      <c r="F5" s="88"/>
      <c r="G5" s="88"/>
      <c r="H5" s="88"/>
      <c r="I5" s="88"/>
      <c r="J5" s="120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93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95"/>
      <c r="AP5" s="33" t="s">
        <v>37</v>
      </c>
      <c r="AQ5" s="33" t="s">
        <v>38</v>
      </c>
      <c r="AR5" s="33" t="s">
        <v>39</v>
      </c>
      <c r="AS5" s="34" t="s">
        <v>44</v>
      </c>
    </row>
    <row r="6" spans="1:50" s="12" customFormat="1" ht="14.25" x14ac:dyDescent="0.2">
      <c r="A6" s="103" t="s">
        <v>45</v>
      </c>
      <c r="B6" s="104"/>
      <c r="C6" s="40">
        <f>SUM(C7,C34,C43)</f>
        <v>93365</v>
      </c>
      <c r="D6" s="40">
        <v>85891</v>
      </c>
      <c r="E6" s="40">
        <f t="shared" ref="E6:AS6" si="0">SUM(E7,E34,E43)</f>
        <v>1316</v>
      </c>
      <c r="F6" s="40">
        <f t="shared" si="0"/>
        <v>1426</v>
      </c>
      <c r="G6" s="40">
        <f t="shared" si="0"/>
        <v>1514</v>
      </c>
      <c r="H6" s="40">
        <f t="shared" si="0"/>
        <v>1583</v>
      </c>
      <c r="I6" s="40">
        <f t="shared" si="0"/>
        <v>1635</v>
      </c>
      <c r="J6" s="49">
        <f t="shared" si="0"/>
        <v>7474</v>
      </c>
      <c r="K6" s="40">
        <f t="shared" si="0"/>
        <v>1673</v>
      </c>
      <c r="L6" s="40">
        <f t="shared" si="0"/>
        <v>1696</v>
      </c>
      <c r="M6" s="40">
        <f t="shared" si="0"/>
        <v>1709</v>
      </c>
      <c r="N6" s="40">
        <f t="shared" si="0"/>
        <v>1712</v>
      </c>
      <c r="O6" s="40">
        <f t="shared" si="0"/>
        <v>1709</v>
      </c>
      <c r="P6" s="40">
        <f t="shared" si="0"/>
        <v>1695</v>
      </c>
      <c r="Q6" s="40">
        <f t="shared" si="0"/>
        <v>1675</v>
      </c>
      <c r="R6" s="40">
        <f t="shared" si="0"/>
        <v>1661</v>
      </c>
      <c r="S6" s="40">
        <f t="shared" si="0"/>
        <v>1660</v>
      </c>
      <c r="T6" s="40">
        <f t="shared" si="0"/>
        <v>1667</v>
      </c>
      <c r="U6" s="40">
        <f t="shared" si="0"/>
        <v>1669</v>
      </c>
      <c r="V6" s="40">
        <f t="shared" si="0"/>
        <v>1671</v>
      </c>
      <c r="W6" s="40">
        <f t="shared" si="0"/>
        <v>1664</v>
      </c>
      <c r="X6" s="40">
        <f t="shared" si="0"/>
        <v>1645</v>
      </c>
      <c r="Y6" s="40">
        <f t="shared" si="0"/>
        <v>1623</v>
      </c>
      <c r="Z6" s="40">
        <f t="shared" si="0"/>
        <v>7720</v>
      </c>
      <c r="AA6" s="40">
        <f t="shared" si="0"/>
        <v>7088</v>
      </c>
      <c r="AB6" s="40">
        <f t="shared" si="0"/>
        <v>6023</v>
      </c>
      <c r="AC6" s="40">
        <f t="shared" si="0"/>
        <v>5477</v>
      </c>
      <c r="AD6" s="40">
        <f t="shared" si="0"/>
        <v>5076</v>
      </c>
      <c r="AE6" s="40">
        <f t="shared" si="0"/>
        <v>4293</v>
      </c>
      <c r="AF6" s="40">
        <f t="shared" si="0"/>
        <v>3668</v>
      </c>
      <c r="AG6" s="40">
        <f t="shared" si="0"/>
        <v>3420</v>
      </c>
      <c r="AH6" s="40">
        <f t="shared" si="0"/>
        <v>2937</v>
      </c>
      <c r="AI6" s="40">
        <f t="shared" si="0"/>
        <v>2648</v>
      </c>
      <c r="AJ6" s="40">
        <f t="shared" si="0"/>
        <v>1902</v>
      </c>
      <c r="AK6" s="40">
        <f t="shared" si="0"/>
        <v>1367</v>
      </c>
      <c r="AL6" s="40">
        <f t="shared" si="0"/>
        <v>1669</v>
      </c>
      <c r="AM6" s="40">
        <f t="shared" si="0"/>
        <v>1350</v>
      </c>
      <c r="AN6" s="40">
        <f t="shared" si="0"/>
        <v>101</v>
      </c>
      <c r="AO6" s="40">
        <f t="shared" si="0"/>
        <v>21146</v>
      </c>
      <c r="AP6" s="40">
        <f t="shared" si="0"/>
        <v>4061</v>
      </c>
      <c r="AQ6" s="40">
        <f t="shared" si="0"/>
        <v>3909</v>
      </c>
      <c r="AR6" s="40">
        <f t="shared" si="0"/>
        <v>17235</v>
      </c>
      <c r="AS6" s="40">
        <f t="shared" si="0"/>
        <v>1713</v>
      </c>
    </row>
    <row r="7" spans="1:50" s="12" customFormat="1" ht="14.25" x14ac:dyDescent="0.2">
      <c r="A7" s="105" t="s">
        <v>46</v>
      </c>
      <c r="B7" s="106"/>
      <c r="C7" s="41">
        <f t="shared" ref="C7:AS7" si="1">SUM(C8,C9,C16,C23)</f>
        <v>63540</v>
      </c>
      <c r="D7" s="41">
        <v>58457</v>
      </c>
      <c r="E7" s="13">
        <f t="shared" si="1"/>
        <v>851</v>
      </c>
      <c r="F7" s="13">
        <f t="shared" si="1"/>
        <v>952</v>
      </c>
      <c r="G7" s="13">
        <f t="shared" si="1"/>
        <v>1034</v>
      </c>
      <c r="H7" s="13">
        <f t="shared" si="1"/>
        <v>1099</v>
      </c>
      <c r="I7" s="13">
        <f t="shared" si="1"/>
        <v>1147</v>
      </c>
      <c r="J7" s="50">
        <f t="shared" si="1"/>
        <v>5083</v>
      </c>
      <c r="K7" s="13">
        <f t="shared" ref="K7" si="2">SUM(K8,K9,K16,K23)</f>
        <v>1184</v>
      </c>
      <c r="L7" s="13">
        <f t="shared" si="1"/>
        <v>1207</v>
      </c>
      <c r="M7" s="13">
        <f t="shared" si="1"/>
        <v>1220</v>
      </c>
      <c r="N7" s="13">
        <f t="shared" si="1"/>
        <v>1225</v>
      </c>
      <c r="O7" s="13">
        <f t="shared" si="1"/>
        <v>1223</v>
      </c>
      <c r="P7" s="13">
        <f t="shared" si="1"/>
        <v>1212</v>
      </c>
      <c r="Q7" s="13">
        <f t="shared" si="1"/>
        <v>1194</v>
      </c>
      <c r="R7" s="13">
        <f t="shared" si="1"/>
        <v>1181</v>
      </c>
      <c r="S7" s="13">
        <f t="shared" si="1"/>
        <v>1179</v>
      </c>
      <c r="T7" s="13">
        <f t="shared" si="1"/>
        <v>1182</v>
      </c>
      <c r="U7" s="13">
        <f t="shared" si="1"/>
        <v>1182</v>
      </c>
      <c r="V7" s="13">
        <f t="shared" si="1"/>
        <v>1180</v>
      </c>
      <c r="W7" s="13">
        <f t="shared" si="1"/>
        <v>1171</v>
      </c>
      <c r="X7" s="13">
        <f t="shared" si="1"/>
        <v>1153</v>
      </c>
      <c r="Y7" s="13">
        <f t="shared" si="1"/>
        <v>1130</v>
      </c>
      <c r="Z7" s="13">
        <f t="shared" si="1"/>
        <v>5310</v>
      </c>
      <c r="AA7" s="13">
        <f t="shared" si="1"/>
        <v>4871</v>
      </c>
      <c r="AB7" s="13">
        <f t="shared" si="1"/>
        <v>4151</v>
      </c>
      <c r="AC7" s="13">
        <f t="shared" si="1"/>
        <v>3840</v>
      </c>
      <c r="AD7" s="13">
        <f t="shared" si="1"/>
        <v>3558</v>
      </c>
      <c r="AE7" s="13">
        <f t="shared" si="1"/>
        <v>2946</v>
      </c>
      <c r="AF7" s="13">
        <f t="shared" si="1"/>
        <v>2430</v>
      </c>
      <c r="AG7" s="13">
        <f t="shared" si="1"/>
        <v>2207</v>
      </c>
      <c r="AH7" s="13">
        <f t="shared" si="1"/>
        <v>1828</v>
      </c>
      <c r="AI7" s="13">
        <f t="shared" si="1"/>
        <v>1549</v>
      </c>
      <c r="AJ7" s="13">
        <f t="shared" si="1"/>
        <v>1078</v>
      </c>
      <c r="AK7" s="13">
        <f t="shared" si="1"/>
        <v>822</v>
      </c>
      <c r="AL7" s="13">
        <f t="shared" si="1"/>
        <v>961</v>
      </c>
      <c r="AM7" s="13">
        <f t="shared" si="1"/>
        <v>873</v>
      </c>
      <c r="AN7" s="13">
        <f t="shared" si="1"/>
        <v>65</v>
      </c>
      <c r="AO7" s="13">
        <f t="shared" si="1"/>
        <v>14805</v>
      </c>
      <c r="AP7" s="13">
        <f t="shared" si="1"/>
        <v>2888</v>
      </c>
      <c r="AQ7" s="13">
        <f t="shared" si="1"/>
        <v>2780</v>
      </c>
      <c r="AR7" s="13">
        <f t="shared" si="1"/>
        <v>12025</v>
      </c>
      <c r="AS7" s="14">
        <f t="shared" si="1"/>
        <v>1101</v>
      </c>
    </row>
    <row r="8" spans="1:50" s="9" customFormat="1" x14ac:dyDescent="0.25">
      <c r="A8" s="15" t="s">
        <v>47</v>
      </c>
      <c r="B8" s="16" t="s">
        <v>48</v>
      </c>
      <c r="C8" s="17"/>
      <c r="D8" s="17"/>
      <c r="E8" s="30"/>
      <c r="F8" s="18"/>
      <c r="G8" s="18"/>
      <c r="H8" s="18"/>
      <c r="I8" s="18"/>
      <c r="J8" s="51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9"/>
    </row>
    <row r="9" spans="1:50" s="12" customFormat="1" ht="14.25" x14ac:dyDescent="0.2">
      <c r="A9" s="35" t="s">
        <v>49</v>
      </c>
      <c r="B9" s="36"/>
      <c r="C9" s="20">
        <f t="shared" ref="C9:AS9" si="3">SUM(C10:C15)</f>
        <v>36639</v>
      </c>
      <c r="D9" s="20">
        <v>33707</v>
      </c>
      <c r="E9" s="20">
        <f t="shared" si="3"/>
        <v>490</v>
      </c>
      <c r="F9" s="20">
        <f t="shared" si="3"/>
        <v>549</v>
      </c>
      <c r="G9" s="20">
        <f t="shared" si="3"/>
        <v>597</v>
      </c>
      <c r="H9" s="20">
        <f t="shared" si="3"/>
        <v>633</v>
      </c>
      <c r="I9" s="20">
        <f t="shared" si="3"/>
        <v>663</v>
      </c>
      <c r="J9" s="52">
        <f t="shared" si="3"/>
        <v>2932</v>
      </c>
      <c r="K9" s="20">
        <f t="shared" ref="K9" si="4">SUM(K10:K15)</f>
        <v>682</v>
      </c>
      <c r="L9" s="20">
        <f t="shared" si="3"/>
        <v>697</v>
      </c>
      <c r="M9" s="20">
        <f t="shared" si="3"/>
        <v>702</v>
      </c>
      <c r="N9" s="20">
        <f t="shared" si="3"/>
        <v>705</v>
      </c>
      <c r="O9" s="20">
        <f t="shared" si="3"/>
        <v>704</v>
      </c>
      <c r="P9" s="20">
        <f t="shared" si="3"/>
        <v>699</v>
      </c>
      <c r="Q9" s="20">
        <f t="shared" si="3"/>
        <v>688</v>
      </c>
      <c r="R9" s="20">
        <f t="shared" si="3"/>
        <v>681</v>
      </c>
      <c r="S9" s="20">
        <f t="shared" si="3"/>
        <v>679</v>
      </c>
      <c r="T9" s="20">
        <f t="shared" si="3"/>
        <v>680</v>
      </c>
      <c r="U9" s="20">
        <f t="shared" si="3"/>
        <v>680</v>
      </c>
      <c r="V9" s="20">
        <f t="shared" si="3"/>
        <v>680</v>
      </c>
      <c r="W9" s="20">
        <f t="shared" si="3"/>
        <v>675</v>
      </c>
      <c r="X9" s="20">
        <f t="shared" si="3"/>
        <v>665</v>
      </c>
      <c r="Y9" s="20">
        <f t="shared" si="3"/>
        <v>652</v>
      </c>
      <c r="Z9" s="20">
        <f t="shared" si="3"/>
        <v>3060</v>
      </c>
      <c r="AA9" s="20">
        <f t="shared" si="3"/>
        <v>2810</v>
      </c>
      <c r="AB9" s="20">
        <f t="shared" si="3"/>
        <v>2395</v>
      </c>
      <c r="AC9" s="20">
        <f t="shared" si="3"/>
        <v>2216</v>
      </c>
      <c r="AD9" s="20">
        <f t="shared" si="3"/>
        <v>2050</v>
      </c>
      <c r="AE9" s="20">
        <f t="shared" si="3"/>
        <v>1702</v>
      </c>
      <c r="AF9" s="20">
        <f t="shared" si="3"/>
        <v>1402</v>
      </c>
      <c r="AG9" s="20">
        <f t="shared" si="3"/>
        <v>1272</v>
      </c>
      <c r="AH9" s="20">
        <f t="shared" si="3"/>
        <v>1054</v>
      </c>
      <c r="AI9" s="20">
        <f t="shared" si="3"/>
        <v>893</v>
      </c>
      <c r="AJ9" s="20">
        <f t="shared" si="3"/>
        <v>623</v>
      </c>
      <c r="AK9" s="20">
        <f t="shared" si="3"/>
        <v>475</v>
      </c>
      <c r="AL9" s="20">
        <f t="shared" si="3"/>
        <v>554</v>
      </c>
      <c r="AM9" s="20">
        <f t="shared" si="3"/>
        <v>504</v>
      </c>
      <c r="AN9" s="20">
        <f t="shared" si="3"/>
        <v>39</v>
      </c>
      <c r="AO9" s="20">
        <f t="shared" si="3"/>
        <v>8539</v>
      </c>
      <c r="AP9" s="20">
        <f t="shared" si="3"/>
        <v>1666</v>
      </c>
      <c r="AQ9" s="20">
        <f t="shared" si="3"/>
        <v>1603</v>
      </c>
      <c r="AR9" s="20">
        <f t="shared" si="3"/>
        <v>6935</v>
      </c>
      <c r="AS9" s="21">
        <f t="shared" si="3"/>
        <v>635</v>
      </c>
    </row>
    <row r="10" spans="1:50" s="9" customFormat="1" x14ac:dyDescent="0.25">
      <c r="A10" s="15" t="s">
        <v>143</v>
      </c>
      <c r="B10" s="16" t="s">
        <v>50</v>
      </c>
      <c r="C10" s="17">
        <f t="shared" ref="C10:C15" si="5">SUM(E10:AL10)</f>
        <v>31515</v>
      </c>
      <c r="D10" s="17">
        <v>28993</v>
      </c>
      <c r="E10" s="18">
        <v>421</v>
      </c>
      <c r="F10" s="18">
        <v>472</v>
      </c>
      <c r="G10" s="18">
        <v>514</v>
      </c>
      <c r="H10" s="18">
        <v>544</v>
      </c>
      <c r="I10" s="18">
        <v>571</v>
      </c>
      <c r="J10" s="51">
        <f>SUM(E10:I10)</f>
        <v>2522</v>
      </c>
      <c r="K10" s="18">
        <v>587</v>
      </c>
      <c r="L10" s="18">
        <v>599</v>
      </c>
      <c r="M10" s="18">
        <v>603</v>
      </c>
      <c r="N10" s="18">
        <v>606</v>
      </c>
      <c r="O10" s="18">
        <v>605</v>
      </c>
      <c r="P10" s="18">
        <v>601</v>
      </c>
      <c r="Q10" s="18">
        <v>592</v>
      </c>
      <c r="R10" s="18">
        <v>586</v>
      </c>
      <c r="S10" s="18">
        <v>584</v>
      </c>
      <c r="T10" s="18">
        <v>585</v>
      </c>
      <c r="U10" s="18">
        <v>585</v>
      </c>
      <c r="V10" s="18">
        <v>585</v>
      </c>
      <c r="W10" s="18">
        <v>580</v>
      </c>
      <c r="X10" s="18">
        <v>572</v>
      </c>
      <c r="Y10" s="18">
        <v>561</v>
      </c>
      <c r="Z10" s="18">
        <v>2632</v>
      </c>
      <c r="AA10" s="18">
        <v>2417</v>
      </c>
      <c r="AB10" s="18">
        <v>2061</v>
      </c>
      <c r="AC10" s="18">
        <v>1906</v>
      </c>
      <c r="AD10" s="18">
        <v>1762</v>
      </c>
      <c r="AE10" s="18">
        <v>1464</v>
      </c>
      <c r="AF10" s="18">
        <v>1206</v>
      </c>
      <c r="AG10" s="18">
        <v>1094</v>
      </c>
      <c r="AH10" s="18">
        <v>907</v>
      </c>
      <c r="AI10" s="18">
        <v>769</v>
      </c>
      <c r="AJ10" s="18">
        <v>536</v>
      </c>
      <c r="AK10" s="18">
        <v>410</v>
      </c>
      <c r="AL10" s="18">
        <v>476</v>
      </c>
      <c r="AM10" s="18">
        <v>433</v>
      </c>
      <c r="AN10" s="18">
        <v>34</v>
      </c>
      <c r="AO10" s="18">
        <v>7346</v>
      </c>
      <c r="AP10" s="18">
        <v>1433</v>
      </c>
      <c r="AQ10" s="18">
        <v>1380</v>
      </c>
      <c r="AR10" s="18">
        <v>5966</v>
      </c>
      <c r="AS10" s="18">
        <v>546</v>
      </c>
    </row>
    <row r="11" spans="1:50" s="9" customFormat="1" x14ac:dyDescent="0.25">
      <c r="A11" s="15" t="s">
        <v>51</v>
      </c>
      <c r="B11" s="16" t="s">
        <v>52</v>
      </c>
      <c r="C11" s="17">
        <f t="shared" si="5"/>
        <v>1419</v>
      </c>
      <c r="D11" s="17">
        <v>1305</v>
      </c>
      <c r="E11" s="18">
        <v>19</v>
      </c>
      <c r="F11" s="18">
        <v>21</v>
      </c>
      <c r="G11" s="18">
        <v>23</v>
      </c>
      <c r="H11" s="18">
        <v>25</v>
      </c>
      <c r="I11" s="18">
        <v>26</v>
      </c>
      <c r="J11" s="51">
        <f t="shared" ref="J11:J15" si="6">SUM(E11:I11)</f>
        <v>114</v>
      </c>
      <c r="K11" s="18">
        <v>26</v>
      </c>
      <c r="L11" s="18">
        <v>27</v>
      </c>
      <c r="M11" s="18">
        <v>27</v>
      </c>
      <c r="N11" s="18">
        <v>27</v>
      </c>
      <c r="O11" s="18">
        <v>27</v>
      </c>
      <c r="P11" s="18">
        <v>27</v>
      </c>
      <c r="Q11" s="18">
        <v>27</v>
      </c>
      <c r="R11" s="18">
        <v>26</v>
      </c>
      <c r="S11" s="18">
        <v>26</v>
      </c>
      <c r="T11" s="18">
        <v>26</v>
      </c>
      <c r="U11" s="18">
        <v>26</v>
      </c>
      <c r="V11" s="18">
        <v>26</v>
      </c>
      <c r="W11" s="18">
        <v>26</v>
      </c>
      <c r="X11" s="18">
        <v>26</v>
      </c>
      <c r="Y11" s="18">
        <v>25</v>
      </c>
      <c r="Z11" s="18">
        <v>119</v>
      </c>
      <c r="AA11" s="18">
        <v>109</v>
      </c>
      <c r="AB11" s="18">
        <v>93</v>
      </c>
      <c r="AC11" s="18">
        <v>86</v>
      </c>
      <c r="AD11" s="18">
        <v>80</v>
      </c>
      <c r="AE11" s="18">
        <v>66</v>
      </c>
      <c r="AF11" s="18">
        <v>54</v>
      </c>
      <c r="AG11" s="18">
        <v>49</v>
      </c>
      <c r="AH11" s="18">
        <v>41</v>
      </c>
      <c r="AI11" s="18">
        <v>35</v>
      </c>
      <c r="AJ11" s="18">
        <v>24</v>
      </c>
      <c r="AK11" s="18">
        <v>18</v>
      </c>
      <c r="AL11" s="18">
        <v>22</v>
      </c>
      <c r="AM11" s="18">
        <v>20</v>
      </c>
      <c r="AN11" s="18">
        <v>1</v>
      </c>
      <c r="AO11" s="18">
        <v>331</v>
      </c>
      <c r="AP11" s="18">
        <v>65</v>
      </c>
      <c r="AQ11" s="18">
        <v>62</v>
      </c>
      <c r="AR11" s="18">
        <v>269</v>
      </c>
      <c r="AS11" s="18">
        <v>25</v>
      </c>
    </row>
    <row r="12" spans="1:50" s="9" customFormat="1" x14ac:dyDescent="0.25">
      <c r="A12" s="15" t="s">
        <v>53</v>
      </c>
      <c r="B12" s="16" t="s">
        <v>54</v>
      </c>
      <c r="C12" s="17">
        <f t="shared" si="5"/>
        <v>1245</v>
      </c>
      <c r="D12" s="17">
        <v>1145</v>
      </c>
      <c r="E12" s="18">
        <v>17</v>
      </c>
      <c r="F12" s="18">
        <v>19</v>
      </c>
      <c r="G12" s="18">
        <v>20</v>
      </c>
      <c r="H12" s="18">
        <v>22</v>
      </c>
      <c r="I12" s="18">
        <v>22</v>
      </c>
      <c r="J12" s="51">
        <f t="shared" si="6"/>
        <v>100</v>
      </c>
      <c r="K12" s="18">
        <v>23</v>
      </c>
      <c r="L12" s="18">
        <v>24</v>
      </c>
      <c r="M12" s="18">
        <v>24</v>
      </c>
      <c r="N12" s="18">
        <v>24</v>
      </c>
      <c r="O12" s="18">
        <v>24</v>
      </c>
      <c r="P12" s="18">
        <v>24</v>
      </c>
      <c r="Q12" s="18">
        <v>23</v>
      </c>
      <c r="R12" s="18">
        <v>23</v>
      </c>
      <c r="S12" s="18">
        <v>23</v>
      </c>
      <c r="T12" s="18">
        <v>23</v>
      </c>
      <c r="U12" s="18">
        <v>23</v>
      </c>
      <c r="V12" s="18">
        <v>23</v>
      </c>
      <c r="W12" s="18">
        <v>23</v>
      </c>
      <c r="X12" s="18">
        <v>23</v>
      </c>
      <c r="Y12" s="18">
        <v>22</v>
      </c>
      <c r="Z12" s="18">
        <v>104</v>
      </c>
      <c r="AA12" s="18">
        <v>95</v>
      </c>
      <c r="AB12" s="18">
        <v>81</v>
      </c>
      <c r="AC12" s="18">
        <v>75</v>
      </c>
      <c r="AD12" s="18">
        <v>70</v>
      </c>
      <c r="AE12" s="18">
        <v>58</v>
      </c>
      <c r="AF12" s="18">
        <v>48</v>
      </c>
      <c r="AG12" s="18">
        <v>43</v>
      </c>
      <c r="AH12" s="18">
        <v>36</v>
      </c>
      <c r="AI12" s="18">
        <v>30</v>
      </c>
      <c r="AJ12" s="18">
        <v>21</v>
      </c>
      <c r="AK12" s="18">
        <v>16</v>
      </c>
      <c r="AL12" s="18">
        <v>19</v>
      </c>
      <c r="AM12" s="18">
        <v>17</v>
      </c>
      <c r="AN12" s="18">
        <v>1</v>
      </c>
      <c r="AO12" s="18">
        <v>290</v>
      </c>
      <c r="AP12" s="18">
        <v>57</v>
      </c>
      <c r="AQ12" s="18">
        <v>54</v>
      </c>
      <c r="AR12" s="18">
        <v>235</v>
      </c>
      <c r="AS12" s="18">
        <v>22</v>
      </c>
    </row>
    <row r="13" spans="1:50" s="9" customFormat="1" x14ac:dyDescent="0.25">
      <c r="A13" s="15" t="s">
        <v>55</v>
      </c>
      <c r="B13" s="16" t="s">
        <v>56</v>
      </c>
      <c r="C13" s="17">
        <f t="shared" si="5"/>
        <v>1121</v>
      </c>
      <c r="D13" s="17">
        <v>1032</v>
      </c>
      <c r="E13" s="18">
        <v>15</v>
      </c>
      <c r="F13" s="18">
        <v>17</v>
      </c>
      <c r="G13" s="18">
        <v>18</v>
      </c>
      <c r="H13" s="18">
        <v>19</v>
      </c>
      <c r="I13" s="18">
        <v>20</v>
      </c>
      <c r="J13" s="51">
        <f t="shared" si="6"/>
        <v>89</v>
      </c>
      <c r="K13" s="18">
        <v>21</v>
      </c>
      <c r="L13" s="18">
        <v>21</v>
      </c>
      <c r="M13" s="18">
        <v>22</v>
      </c>
      <c r="N13" s="18">
        <v>22</v>
      </c>
      <c r="O13" s="18">
        <v>22</v>
      </c>
      <c r="P13" s="18">
        <v>21</v>
      </c>
      <c r="Q13" s="18">
        <v>21</v>
      </c>
      <c r="R13" s="18">
        <v>21</v>
      </c>
      <c r="S13" s="18">
        <v>21</v>
      </c>
      <c r="T13" s="18">
        <v>21</v>
      </c>
      <c r="U13" s="18">
        <v>21</v>
      </c>
      <c r="V13" s="18">
        <v>21</v>
      </c>
      <c r="W13" s="18">
        <v>21</v>
      </c>
      <c r="X13" s="18">
        <v>20</v>
      </c>
      <c r="Y13" s="18">
        <v>20</v>
      </c>
      <c r="Z13" s="18">
        <v>94</v>
      </c>
      <c r="AA13" s="18">
        <v>86</v>
      </c>
      <c r="AB13" s="18">
        <v>73</v>
      </c>
      <c r="AC13" s="18">
        <v>68</v>
      </c>
      <c r="AD13" s="18">
        <v>63</v>
      </c>
      <c r="AE13" s="18">
        <v>52</v>
      </c>
      <c r="AF13" s="18">
        <v>43</v>
      </c>
      <c r="AG13" s="18">
        <v>39</v>
      </c>
      <c r="AH13" s="18">
        <v>32</v>
      </c>
      <c r="AI13" s="18">
        <v>27</v>
      </c>
      <c r="AJ13" s="18">
        <v>19</v>
      </c>
      <c r="AK13" s="18">
        <v>14</v>
      </c>
      <c r="AL13" s="18">
        <v>17</v>
      </c>
      <c r="AM13" s="18">
        <v>15</v>
      </c>
      <c r="AN13" s="18">
        <v>1</v>
      </c>
      <c r="AO13" s="18">
        <v>261</v>
      </c>
      <c r="AP13" s="18">
        <v>51</v>
      </c>
      <c r="AQ13" s="18">
        <v>49</v>
      </c>
      <c r="AR13" s="18">
        <v>212</v>
      </c>
      <c r="AS13" s="18">
        <v>19</v>
      </c>
    </row>
    <row r="14" spans="1:50" s="9" customFormat="1" x14ac:dyDescent="0.25">
      <c r="A14" s="15" t="s">
        <v>57</v>
      </c>
      <c r="B14" s="16" t="s">
        <v>58</v>
      </c>
      <c r="C14" s="17">
        <f t="shared" si="5"/>
        <v>713</v>
      </c>
      <c r="D14" s="17">
        <v>655</v>
      </c>
      <c r="E14" s="18">
        <v>10</v>
      </c>
      <c r="F14" s="18">
        <v>11</v>
      </c>
      <c r="G14" s="18">
        <v>12</v>
      </c>
      <c r="H14" s="18">
        <v>12</v>
      </c>
      <c r="I14" s="18">
        <v>13</v>
      </c>
      <c r="J14" s="51">
        <f t="shared" si="6"/>
        <v>58</v>
      </c>
      <c r="K14" s="18">
        <v>13</v>
      </c>
      <c r="L14" s="18">
        <v>14</v>
      </c>
      <c r="M14" s="18">
        <v>14</v>
      </c>
      <c r="N14" s="18">
        <v>14</v>
      </c>
      <c r="O14" s="18">
        <v>14</v>
      </c>
      <c r="P14" s="18">
        <v>14</v>
      </c>
      <c r="Q14" s="18">
        <v>13</v>
      </c>
      <c r="R14" s="18">
        <v>13</v>
      </c>
      <c r="S14" s="18">
        <v>13</v>
      </c>
      <c r="T14" s="18">
        <v>13</v>
      </c>
      <c r="U14" s="18">
        <v>13</v>
      </c>
      <c r="V14" s="18">
        <v>13</v>
      </c>
      <c r="W14" s="18">
        <v>13</v>
      </c>
      <c r="X14" s="18">
        <v>13</v>
      </c>
      <c r="Y14" s="18">
        <v>13</v>
      </c>
      <c r="Z14" s="18">
        <v>59</v>
      </c>
      <c r="AA14" s="18">
        <v>55</v>
      </c>
      <c r="AB14" s="18">
        <v>46</v>
      </c>
      <c r="AC14" s="18">
        <v>43</v>
      </c>
      <c r="AD14" s="18">
        <v>40</v>
      </c>
      <c r="AE14" s="18">
        <v>33</v>
      </c>
      <c r="AF14" s="18">
        <v>27</v>
      </c>
      <c r="AG14" s="18">
        <v>25</v>
      </c>
      <c r="AH14" s="18">
        <v>20</v>
      </c>
      <c r="AI14" s="18">
        <v>17</v>
      </c>
      <c r="AJ14" s="18">
        <v>12</v>
      </c>
      <c r="AK14" s="18">
        <v>9</v>
      </c>
      <c r="AL14" s="18">
        <v>11</v>
      </c>
      <c r="AM14" s="18">
        <v>10</v>
      </c>
      <c r="AN14" s="18">
        <v>1</v>
      </c>
      <c r="AO14" s="18">
        <v>166</v>
      </c>
      <c r="AP14" s="18">
        <v>32</v>
      </c>
      <c r="AQ14" s="18">
        <v>31</v>
      </c>
      <c r="AR14" s="18">
        <v>135</v>
      </c>
      <c r="AS14" s="18">
        <v>12</v>
      </c>
    </row>
    <row r="15" spans="1:50" s="9" customFormat="1" x14ac:dyDescent="0.25">
      <c r="A15" s="15" t="s">
        <v>59</v>
      </c>
      <c r="B15" s="16" t="s">
        <v>60</v>
      </c>
      <c r="C15" s="17">
        <f t="shared" si="5"/>
        <v>626</v>
      </c>
      <c r="D15" s="17">
        <v>577</v>
      </c>
      <c r="E15" s="18">
        <v>8</v>
      </c>
      <c r="F15" s="18">
        <v>9</v>
      </c>
      <c r="G15" s="18">
        <v>10</v>
      </c>
      <c r="H15" s="18">
        <v>11</v>
      </c>
      <c r="I15" s="18">
        <v>11</v>
      </c>
      <c r="J15" s="51">
        <f t="shared" si="6"/>
        <v>49</v>
      </c>
      <c r="K15" s="18">
        <v>12</v>
      </c>
      <c r="L15" s="18">
        <v>12</v>
      </c>
      <c r="M15" s="18">
        <v>12</v>
      </c>
      <c r="N15" s="18">
        <v>12</v>
      </c>
      <c r="O15" s="18">
        <v>12</v>
      </c>
      <c r="P15" s="18">
        <v>12</v>
      </c>
      <c r="Q15" s="18">
        <v>12</v>
      </c>
      <c r="R15" s="18">
        <v>12</v>
      </c>
      <c r="S15" s="18">
        <v>12</v>
      </c>
      <c r="T15" s="18">
        <v>12</v>
      </c>
      <c r="U15" s="18">
        <v>12</v>
      </c>
      <c r="V15" s="18">
        <v>12</v>
      </c>
      <c r="W15" s="18">
        <v>12</v>
      </c>
      <c r="X15" s="18">
        <v>11</v>
      </c>
      <c r="Y15" s="18">
        <v>11</v>
      </c>
      <c r="Z15" s="18">
        <v>52</v>
      </c>
      <c r="AA15" s="18">
        <v>48</v>
      </c>
      <c r="AB15" s="18">
        <v>41</v>
      </c>
      <c r="AC15" s="18">
        <v>38</v>
      </c>
      <c r="AD15" s="18">
        <v>35</v>
      </c>
      <c r="AE15" s="18">
        <v>29</v>
      </c>
      <c r="AF15" s="18">
        <v>24</v>
      </c>
      <c r="AG15" s="18">
        <v>22</v>
      </c>
      <c r="AH15" s="18">
        <v>18</v>
      </c>
      <c r="AI15" s="18">
        <v>15</v>
      </c>
      <c r="AJ15" s="18">
        <v>11</v>
      </c>
      <c r="AK15" s="18">
        <v>8</v>
      </c>
      <c r="AL15" s="18">
        <v>9</v>
      </c>
      <c r="AM15" s="18">
        <v>9</v>
      </c>
      <c r="AN15" s="18">
        <v>1</v>
      </c>
      <c r="AO15" s="18">
        <v>145</v>
      </c>
      <c r="AP15" s="18">
        <v>28</v>
      </c>
      <c r="AQ15" s="18">
        <v>27</v>
      </c>
      <c r="AR15" s="18">
        <v>118</v>
      </c>
      <c r="AS15" s="18">
        <v>11</v>
      </c>
    </row>
    <row r="16" spans="1:50" s="12" customFormat="1" ht="14.25" x14ac:dyDescent="0.2">
      <c r="A16" s="101" t="s">
        <v>61</v>
      </c>
      <c r="B16" s="102"/>
      <c r="C16" s="20">
        <f t="shared" ref="C16:AS16" si="7">SUM(C17:C22)</f>
        <v>11036</v>
      </c>
      <c r="D16" s="20">
        <v>10153</v>
      </c>
      <c r="E16" s="36">
        <f t="shared" si="7"/>
        <v>148</v>
      </c>
      <c r="F16" s="36">
        <f t="shared" si="7"/>
        <v>165</v>
      </c>
      <c r="G16" s="36">
        <f t="shared" si="7"/>
        <v>180</v>
      </c>
      <c r="H16" s="36">
        <f t="shared" si="7"/>
        <v>191</v>
      </c>
      <c r="I16" s="36">
        <f t="shared" si="7"/>
        <v>199</v>
      </c>
      <c r="J16" s="53">
        <f t="shared" si="7"/>
        <v>883</v>
      </c>
      <c r="K16" s="36">
        <f t="shared" ref="K16" si="8">SUM(K17:K22)</f>
        <v>206</v>
      </c>
      <c r="L16" s="36">
        <f t="shared" si="7"/>
        <v>209</v>
      </c>
      <c r="M16" s="36">
        <f t="shared" si="7"/>
        <v>212</v>
      </c>
      <c r="N16" s="36">
        <f t="shared" si="7"/>
        <v>213</v>
      </c>
      <c r="O16" s="36">
        <f t="shared" si="7"/>
        <v>213</v>
      </c>
      <c r="P16" s="36">
        <f t="shared" si="7"/>
        <v>211</v>
      </c>
      <c r="Q16" s="36">
        <f t="shared" si="7"/>
        <v>207</v>
      </c>
      <c r="R16" s="36">
        <f t="shared" si="7"/>
        <v>205</v>
      </c>
      <c r="S16" s="36">
        <f t="shared" si="7"/>
        <v>205</v>
      </c>
      <c r="T16" s="36">
        <f t="shared" si="7"/>
        <v>206</v>
      </c>
      <c r="U16" s="36">
        <f t="shared" si="7"/>
        <v>206</v>
      </c>
      <c r="V16" s="36">
        <f t="shared" si="7"/>
        <v>205</v>
      </c>
      <c r="W16" s="36">
        <f t="shared" si="7"/>
        <v>204</v>
      </c>
      <c r="X16" s="36">
        <f t="shared" si="7"/>
        <v>201</v>
      </c>
      <c r="Y16" s="36">
        <f t="shared" si="7"/>
        <v>196</v>
      </c>
      <c r="Z16" s="36">
        <f t="shared" si="7"/>
        <v>923</v>
      </c>
      <c r="AA16" s="36">
        <f t="shared" si="7"/>
        <v>845</v>
      </c>
      <c r="AB16" s="36">
        <f t="shared" si="7"/>
        <v>720</v>
      </c>
      <c r="AC16" s="36">
        <f t="shared" si="7"/>
        <v>666</v>
      </c>
      <c r="AD16" s="36">
        <f t="shared" si="7"/>
        <v>618</v>
      </c>
      <c r="AE16" s="36">
        <f t="shared" si="7"/>
        <v>511</v>
      </c>
      <c r="AF16" s="36">
        <f t="shared" si="7"/>
        <v>421</v>
      </c>
      <c r="AG16" s="36">
        <f t="shared" si="7"/>
        <v>384</v>
      </c>
      <c r="AH16" s="36">
        <f t="shared" si="7"/>
        <v>318</v>
      </c>
      <c r="AI16" s="36">
        <f t="shared" si="7"/>
        <v>269</v>
      </c>
      <c r="AJ16" s="36">
        <f t="shared" si="7"/>
        <v>187</v>
      </c>
      <c r="AK16" s="36">
        <f t="shared" si="7"/>
        <v>142</v>
      </c>
      <c r="AL16" s="36">
        <f t="shared" si="7"/>
        <v>167</v>
      </c>
      <c r="AM16" s="36">
        <f t="shared" si="7"/>
        <v>151</v>
      </c>
      <c r="AN16" s="36">
        <f t="shared" si="7"/>
        <v>10</v>
      </c>
      <c r="AO16" s="36">
        <f t="shared" si="7"/>
        <v>2570</v>
      </c>
      <c r="AP16" s="36">
        <f t="shared" si="7"/>
        <v>502</v>
      </c>
      <c r="AQ16" s="36">
        <f t="shared" si="7"/>
        <v>483</v>
      </c>
      <c r="AR16" s="36">
        <f t="shared" si="7"/>
        <v>2088</v>
      </c>
      <c r="AS16" s="22">
        <f t="shared" si="7"/>
        <v>191</v>
      </c>
    </row>
    <row r="17" spans="1:45" s="9" customFormat="1" x14ac:dyDescent="0.25">
      <c r="A17" s="15" t="s">
        <v>62</v>
      </c>
      <c r="B17" s="16" t="s">
        <v>63</v>
      </c>
      <c r="C17" s="17">
        <f t="shared" ref="C17:C22" si="9">SUM(E17:AL17)</f>
        <v>3254</v>
      </c>
      <c r="D17" s="17">
        <v>2993</v>
      </c>
      <c r="E17" s="18">
        <v>44</v>
      </c>
      <c r="F17" s="18">
        <v>49</v>
      </c>
      <c r="G17" s="18">
        <v>53</v>
      </c>
      <c r="H17" s="18">
        <v>56</v>
      </c>
      <c r="I17" s="18">
        <v>59</v>
      </c>
      <c r="J17" s="51">
        <f t="shared" ref="J17:J22" si="10">SUM(E17:I17)</f>
        <v>261</v>
      </c>
      <c r="K17" s="18">
        <v>61</v>
      </c>
      <c r="L17" s="18">
        <v>62</v>
      </c>
      <c r="M17" s="18">
        <v>62</v>
      </c>
      <c r="N17" s="18">
        <v>63</v>
      </c>
      <c r="O17" s="18">
        <v>63</v>
      </c>
      <c r="P17" s="18">
        <v>62</v>
      </c>
      <c r="Q17" s="18">
        <v>61</v>
      </c>
      <c r="R17" s="18">
        <v>60</v>
      </c>
      <c r="S17" s="18">
        <v>60</v>
      </c>
      <c r="T17" s="18">
        <v>61</v>
      </c>
      <c r="U17" s="18">
        <v>61</v>
      </c>
      <c r="V17" s="18">
        <v>60</v>
      </c>
      <c r="W17" s="18">
        <v>60</v>
      </c>
      <c r="X17" s="18">
        <v>59</v>
      </c>
      <c r="Y17" s="18">
        <v>58</v>
      </c>
      <c r="Z17" s="18">
        <v>272</v>
      </c>
      <c r="AA17" s="18">
        <v>249</v>
      </c>
      <c r="AB17" s="18">
        <v>212</v>
      </c>
      <c r="AC17" s="18">
        <v>197</v>
      </c>
      <c r="AD17" s="18">
        <v>182</v>
      </c>
      <c r="AE17" s="18">
        <v>151</v>
      </c>
      <c r="AF17" s="18">
        <v>124</v>
      </c>
      <c r="AG17" s="18">
        <v>113</v>
      </c>
      <c r="AH17" s="18">
        <v>94</v>
      </c>
      <c r="AI17" s="18">
        <v>79</v>
      </c>
      <c r="AJ17" s="18">
        <v>55</v>
      </c>
      <c r="AK17" s="18">
        <v>42</v>
      </c>
      <c r="AL17" s="18">
        <v>49</v>
      </c>
      <c r="AM17" s="18">
        <v>45</v>
      </c>
      <c r="AN17" s="18">
        <v>3</v>
      </c>
      <c r="AO17" s="18">
        <v>758</v>
      </c>
      <c r="AP17" s="18">
        <v>148</v>
      </c>
      <c r="AQ17" s="18">
        <v>142</v>
      </c>
      <c r="AR17" s="18">
        <v>616</v>
      </c>
      <c r="AS17" s="18">
        <v>56</v>
      </c>
    </row>
    <row r="18" spans="1:45" s="9" customFormat="1" x14ac:dyDescent="0.25">
      <c r="A18" s="15" t="s">
        <v>64</v>
      </c>
      <c r="B18" s="16" t="s">
        <v>65</v>
      </c>
      <c r="C18" s="17">
        <f t="shared" si="9"/>
        <v>1228</v>
      </c>
      <c r="D18" s="17">
        <v>1131</v>
      </c>
      <c r="E18" s="18">
        <v>16</v>
      </c>
      <c r="F18" s="18">
        <v>18</v>
      </c>
      <c r="G18" s="18">
        <v>20</v>
      </c>
      <c r="H18" s="18">
        <v>21</v>
      </c>
      <c r="I18" s="18">
        <v>22</v>
      </c>
      <c r="J18" s="51">
        <f t="shared" si="10"/>
        <v>97</v>
      </c>
      <c r="K18" s="18">
        <v>23</v>
      </c>
      <c r="L18" s="18">
        <v>23</v>
      </c>
      <c r="M18" s="18">
        <v>24</v>
      </c>
      <c r="N18" s="18">
        <v>24</v>
      </c>
      <c r="O18" s="18">
        <v>24</v>
      </c>
      <c r="P18" s="18">
        <v>23</v>
      </c>
      <c r="Q18" s="18">
        <v>23</v>
      </c>
      <c r="R18" s="18">
        <v>23</v>
      </c>
      <c r="S18" s="18">
        <v>23</v>
      </c>
      <c r="T18" s="18">
        <v>23</v>
      </c>
      <c r="U18" s="18">
        <v>23</v>
      </c>
      <c r="V18" s="18">
        <v>23</v>
      </c>
      <c r="W18" s="18">
        <v>23</v>
      </c>
      <c r="X18" s="18">
        <v>22</v>
      </c>
      <c r="Y18" s="18">
        <v>22</v>
      </c>
      <c r="Z18" s="18">
        <v>103</v>
      </c>
      <c r="AA18" s="18">
        <v>94</v>
      </c>
      <c r="AB18" s="18">
        <v>80</v>
      </c>
      <c r="AC18" s="18">
        <v>74</v>
      </c>
      <c r="AD18" s="18">
        <v>69</v>
      </c>
      <c r="AE18" s="18">
        <v>57</v>
      </c>
      <c r="AF18" s="18">
        <v>47</v>
      </c>
      <c r="AG18" s="18">
        <v>43</v>
      </c>
      <c r="AH18" s="18">
        <v>35</v>
      </c>
      <c r="AI18" s="18">
        <v>30</v>
      </c>
      <c r="AJ18" s="18">
        <v>21</v>
      </c>
      <c r="AK18" s="18">
        <v>16</v>
      </c>
      <c r="AL18" s="18">
        <v>19</v>
      </c>
      <c r="AM18" s="18">
        <v>17</v>
      </c>
      <c r="AN18" s="18">
        <v>1</v>
      </c>
      <c r="AO18" s="18">
        <v>286</v>
      </c>
      <c r="AP18" s="18">
        <v>56</v>
      </c>
      <c r="AQ18" s="18">
        <v>54</v>
      </c>
      <c r="AR18" s="18">
        <v>232</v>
      </c>
      <c r="AS18" s="18">
        <v>21</v>
      </c>
    </row>
    <row r="19" spans="1:45" s="9" customFormat="1" x14ac:dyDescent="0.25">
      <c r="A19" s="15" t="s">
        <v>66</v>
      </c>
      <c r="B19" s="16" t="s">
        <v>67</v>
      </c>
      <c r="C19" s="17">
        <f t="shared" si="9"/>
        <v>1713</v>
      </c>
      <c r="D19" s="17">
        <v>1575</v>
      </c>
      <c r="E19" s="18">
        <v>23</v>
      </c>
      <c r="F19" s="18">
        <v>26</v>
      </c>
      <c r="G19" s="18">
        <v>28</v>
      </c>
      <c r="H19" s="18">
        <v>30</v>
      </c>
      <c r="I19" s="18">
        <v>31</v>
      </c>
      <c r="J19" s="51">
        <f t="shared" si="10"/>
        <v>138</v>
      </c>
      <c r="K19" s="18">
        <v>32</v>
      </c>
      <c r="L19" s="18">
        <v>32</v>
      </c>
      <c r="M19" s="18">
        <v>33</v>
      </c>
      <c r="N19" s="18">
        <v>33</v>
      </c>
      <c r="O19" s="18">
        <v>33</v>
      </c>
      <c r="P19" s="18">
        <v>33</v>
      </c>
      <c r="Q19" s="18">
        <v>32</v>
      </c>
      <c r="R19" s="18">
        <v>32</v>
      </c>
      <c r="S19" s="18">
        <v>32</v>
      </c>
      <c r="T19" s="18">
        <v>32</v>
      </c>
      <c r="U19" s="18">
        <v>32</v>
      </c>
      <c r="V19" s="18">
        <v>32</v>
      </c>
      <c r="W19" s="18">
        <v>32</v>
      </c>
      <c r="X19" s="18">
        <v>31</v>
      </c>
      <c r="Y19" s="18">
        <v>30</v>
      </c>
      <c r="Z19" s="18">
        <v>143</v>
      </c>
      <c r="AA19" s="18">
        <v>131</v>
      </c>
      <c r="AB19" s="18">
        <v>112</v>
      </c>
      <c r="AC19" s="18">
        <v>103</v>
      </c>
      <c r="AD19" s="18">
        <v>96</v>
      </c>
      <c r="AE19" s="18">
        <v>79</v>
      </c>
      <c r="AF19" s="18">
        <v>65</v>
      </c>
      <c r="AG19" s="18">
        <v>59</v>
      </c>
      <c r="AH19" s="18">
        <v>49</v>
      </c>
      <c r="AI19" s="18">
        <v>42</v>
      </c>
      <c r="AJ19" s="18">
        <v>29</v>
      </c>
      <c r="AK19" s="18">
        <v>22</v>
      </c>
      <c r="AL19" s="18">
        <v>26</v>
      </c>
      <c r="AM19" s="18">
        <v>23</v>
      </c>
      <c r="AN19" s="18">
        <v>2</v>
      </c>
      <c r="AO19" s="18">
        <v>398</v>
      </c>
      <c r="AP19" s="18">
        <v>78</v>
      </c>
      <c r="AQ19" s="18">
        <v>75</v>
      </c>
      <c r="AR19" s="18">
        <v>324</v>
      </c>
      <c r="AS19" s="18">
        <v>30</v>
      </c>
    </row>
    <row r="20" spans="1:45" s="9" customFormat="1" x14ac:dyDescent="0.25">
      <c r="A20" s="15" t="s">
        <v>68</v>
      </c>
      <c r="B20" s="16" t="s">
        <v>69</v>
      </c>
      <c r="C20" s="17">
        <f t="shared" si="9"/>
        <v>2405</v>
      </c>
      <c r="D20" s="17">
        <v>2213</v>
      </c>
      <c r="E20" s="18">
        <v>32</v>
      </c>
      <c r="F20" s="18">
        <v>36</v>
      </c>
      <c r="G20" s="18">
        <v>39</v>
      </c>
      <c r="H20" s="18">
        <v>42</v>
      </c>
      <c r="I20" s="18">
        <v>43</v>
      </c>
      <c r="J20" s="51">
        <f t="shared" si="10"/>
        <v>192</v>
      </c>
      <c r="K20" s="18">
        <v>45</v>
      </c>
      <c r="L20" s="18">
        <v>46</v>
      </c>
      <c r="M20" s="18">
        <v>46</v>
      </c>
      <c r="N20" s="18">
        <v>46</v>
      </c>
      <c r="O20" s="18">
        <v>46</v>
      </c>
      <c r="P20" s="18">
        <v>46</v>
      </c>
      <c r="Q20" s="18">
        <v>45</v>
      </c>
      <c r="R20" s="18">
        <v>45</v>
      </c>
      <c r="S20" s="18">
        <v>45</v>
      </c>
      <c r="T20" s="18">
        <v>45</v>
      </c>
      <c r="U20" s="18">
        <v>45</v>
      </c>
      <c r="V20" s="18">
        <v>45</v>
      </c>
      <c r="W20" s="18">
        <v>44</v>
      </c>
      <c r="X20" s="18">
        <v>44</v>
      </c>
      <c r="Y20" s="18">
        <v>43</v>
      </c>
      <c r="Z20" s="18">
        <v>201</v>
      </c>
      <c r="AA20" s="18">
        <v>184</v>
      </c>
      <c r="AB20" s="18">
        <v>157</v>
      </c>
      <c r="AC20" s="18">
        <v>145</v>
      </c>
      <c r="AD20" s="18">
        <v>135</v>
      </c>
      <c r="AE20" s="18">
        <v>111</v>
      </c>
      <c r="AF20" s="18">
        <v>92</v>
      </c>
      <c r="AG20" s="18">
        <v>84</v>
      </c>
      <c r="AH20" s="18">
        <v>69</v>
      </c>
      <c r="AI20" s="18">
        <v>59</v>
      </c>
      <c r="AJ20" s="18">
        <v>41</v>
      </c>
      <c r="AK20" s="18">
        <v>31</v>
      </c>
      <c r="AL20" s="18">
        <v>36</v>
      </c>
      <c r="AM20" s="18">
        <v>33</v>
      </c>
      <c r="AN20" s="18">
        <v>2</v>
      </c>
      <c r="AO20" s="18">
        <v>560</v>
      </c>
      <c r="AP20" s="18">
        <v>109</v>
      </c>
      <c r="AQ20" s="18">
        <v>105</v>
      </c>
      <c r="AR20" s="18">
        <v>455</v>
      </c>
      <c r="AS20" s="18">
        <v>42</v>
      </c>
    </row>
    <row r="21" spans="1:45" s="9" customFormat="1" x14ac:dyDescent="0.25">
      <c r="A21" s="15" t="s">
        <v>70</v>
      </c>
      <c r="B21" s="16" t="s">
        <v>71</v>
      </c>
      <c r="C21" s="17">
        <f t="shared" si="9"/>
        <v>1029</v>
      </c>
      <c r="D21" s="17">
        <v>946</v>
      </c>
      <c r="E21" s="18">
        <v>14</v>
      </c>
      <c r="F21" s="18">
        <v>15</v>
      </c>
      <c r="G21" s="18">
        <v>17</v>
      </c>
      <c r="H21" s="18">
        <v>18</v>
      </c>
      <c r="I21" s="18">
        <v>19</v>
      </c>
      <c r="J21" s="51">
        <f t="shared" si="10"/>
        <v>83</v>
      </c>
      <c r="K21" s="18">
        <v>19</v>
      </c>
      <c r="L21" s="18">
        <v>19</v>
      </c>
      <c r="M21" s="18">
        <v>20</v>
      </c>
      <c r="N21" s="18">
        <v>20</v>
      </c>
      <c r="O21" s="18">
        <v>20</v>
      </c>
      <c r="P21" s="18">
        <v>20</v>
      </c>
      <c r="Q21" s="18">
        <v>19</v>
      </c>
      <c r="R21" s="18">
        <v>19</v>
      </c>
      <c r="S21" s="18">
        <v>19</v>
      </c>
      <c r="T21" s="18">
        <v>19</v>
      </c>
      <c r="U21" s="18">
        <v>19</v>
      </c>
      <c r="V21" s="18">
        <v>19</v>
      </c>
      <c r="W21" s="18">
        <v>19</v>
      </c>
      <c r="X21" s="18">
        <v>19</v>
      </c>
      <c r="Y21" s="18">
        <v>18</v>
      </c>
      <c r="Z21" s="18">
        <v>86</v>
      </c>
      <c r="AA21" s="18">
        <v>79</v>
      </c>
      <c r="AB21" s="18">
        <v>67</v>
      </c>
      <c r="AC21" s="18">
        <v>62</v>
      </c>
      <c r="AD21" s="18">
        <v>57</v>
      </c>
      <c r="AE21" s="18">
        <v>48</v>
      </c>
      <c r="AF21" s="18">
        <v>39</v>
      </c>
      <c r="AG21" s="18">
        <v>36</v>
      </c>
      <c r="AH21" s="18">
        <v>30</v>
      </c>
      <c r="AI21" s="18">
        <v>25</v>
      </c>
      <c r="AJ21" s="18">
        <v>17</v>
      </c>
      <c r="AK21" s="18">
        <v>13</v>
      </c>
      <c r="AL21" s="18">
        <v>16</v>
      </c>
      <c r="AM21" s="18">
        <v>14</v>
      </c>
      <c r="AN21" s="18">
        <v>1</v>
      </c>
      <c r="AO21" s="18">
        <v>239</v>
      </c>
      <c r="AP21" s="18">
        <v>47</v>
      </c>
      <c r="AQ21" s="18">
        <v>45</v>
      </c>
      <c r="AR21" s="18">
        <v>194</v>
      </c>
      <c r="AS21" s="18">
        <v>18</v>
      </c>
    </row>
    <row r="22" spans="1:45" s="9" customFormat="1" x14ac:dyDescent="0.25">
      <c r="A22" s="15" t="s">
        <v>72</v>
      </c>
      <c r="B22" s="16" t="s">
        <v>73</v>
      </c>
      <c r="C22" s="17">
        <f t="shared" si="9"/>
        <v>1407</v>
      </c>
      <c r="D22" s="17">
        <v>1295</v>
      </c>
      <c r="E22" s="18">
        <v>19</v>
      </c>
      <c r="F22" s="18">
        <v>21</v>
      </c>
      <c r="G22" s="18">
        <v>23</v>
      </c>
      <c r="H22" s="18">
        <v>24</v>
      </c>
      <c r="I22" s="18">
        <v>25</v>
      </c>
      <c r="J22" s="51">
        <f t="shared" si="10"/>
        <v>112</v>
      </c>
      <c r="K22" s="18">
        <v>26</v>
      </c>
      <c r="L22" s="18">
        <v>27</v>
      </c>
      <c r="M22" s="18">
        <v>27</v>
      </c>
      <c r="N22" s="18">
        <v>27</v>
      </c>
      <c r="O22" s="18">
        <v>27</v>
      </c>
      <c r="P22" s="18">
        <v>27</v>
      </c>
      <c r="Q22" s="18">
        <v>27</v>
      </c>
      <c r="R22" s="18">
        <v>26</v>
      </c>
      <c r="S22" s="18">
        <v>26</v>
      </c>
      <c r="T22" s="18">
        <v>26</v>
      </c>
      <c r="U22" s="18">
        <v>26</v>
      </c>
      <c r="V22" s="18">
        <v>26</v>
      </c>
      <c r="W22" s="18">
        <v>26</v>
      </c>
      <c r="X22" s="18">
        <v>26</v>
      </c>
      <c r="Y22" s="18">
        <v>25</v>
      </c>
      <c r="Z22" s="18">
        <v>118</v>
      </c>
      <c r="AA22" s="18">
        <v>108</v>
      </c>
      <c r="AB22" s="18">
        <v>92</v>
      </c>
      <c r="AC22" s="18">
        <v>85</v>
      </c>
      <c r="AD22" s="18">
        <v>79</v>
      </c>
      <c r="AE22" s="18">
        <v>65</v>
      </c>
      <c r="AF22" s="18">
        <v>54</v>
      </c>
      <c r="AG22" s="18">
        <v>49</v>
      </c>
      <c r="AH22" s="18">
        <v>41</v>
      </c>
      <c r="AI22" s="18">
        <v>34</v>
      </c>
      <c r="AJ22" s="18">
        <v>24</v>
      </c>
      <c r="AK22" s="18">
        <v>18</v>
      </c>
      <c r="AL22" s="18">
        <v>21</v>
      </c>
      <c r="AM22" s="18">
        <v>19</v>
      </c>
      <c r="AN22" s="18">
        <v>1</v>
      </c>
      <c r="AO22" s="18">
        <v>329</v>
      </c>
      <c r="AP22" s="18">
        <v>64</v>
      </c>
      <c r="AQ22" s="18">
        <v>62</v>
      </c>
      <c r="AR22" s="18">
        <v>267</v>
      </c>
      <c r="AS22" s="18">
        <v>24</v>
      </c>
    </row>
    <row r="23" spans="1:45" s="12" customFormat="1" ht="14.25" x14ac:dyDescent="0.2">
      <c r="A23" s="101" t="s">
        <v>74</v>
      </c>
      <c r="B23" s="102"/>
      <c r="C23" s="20">
        <f t="shared" ref="C23:AS23" si="11">SUM(C24:C33)</f>
        <v>15865</v>
      </c>
      <c r="D23" s="20">
        <v>14597</v>
      </c>
      <c r="E23" s="20">
        <f t="shared" si="11"/>
        <v>213</v>
      </c>
      <c r="F23" s="20">
        <f t="shared" si="11"/>
        <v>238</v>
      </c>
      <c r="G23" s="20">
        <f t="shared" si="11"/>
        <v>257</v>
      </c>
      <c r="H23" s="20">
        <f t="shared" si="11"/>
        <v>275</v>
      </c>
      <c r="I23" s="20">
        <f t="shared" si="11"/>
        <v>285</v>
      </c>
      <c r="J23" s="52">
        <f t="shared" si="11"/>
        <v>1268</v>
      </c>
      <c r="K23" s="20">
        <f t="shared" ref="K23" si="12">SUM(K24:K33)</f>
        <v>296</v>
      </c>
      <c r="L23" s="20">
        <f t="shared" si="11"/>
        <v>301</v>
      </c>
      <c r="M23" s="20">
        <f t="shared" si="11"/>
        <v>306</v>
      </c>
      <c r="N23" s="20">
        <f t="shared" si="11"/>
        <v>307</v>
      </c>
      <c r="O23" s="20">
        <f t="shared" si="11"/>
        <v>306</v>
      </c>
      <c r="P23" s="20">
        <f t="shared" si="11"/>
        <v>302</v>
      </c>
      <c r="Q23" s="20">
        <f t="shared" si="11"/>
        <v>299</v>
      </c>
      <c r="R23" s="20">
        <f t="shared" si="11"/>
        <v>295</v>
      </c>
      <c r="S23" s="20">
        <f t="shared" si="11"/>
        <v>295</v>
      </c>
      <c r="T23" s="20">
        <f t="shared" si="11"/>
        <v>296</v>
      </c>
      <c r="U23" s="20">
        <f t="shared" si="11"/>
        <v>296</v>
      </c>
      <c r="V23" s="20">
        <f t="shared" si="11"/>
        <v>295</v>
      </c>
      <c r="W23" s="20">
        <f t="shared" si="11"/>
        <v>292</v>
      </c>
      <c r="X23" s="20">
        <f t="shared" si="11"/>
        <v>287</v>
      </c>
      <c r="Y23" s="20">
        <f t="shared" si="11"/>
        <v>282</v>
      </c>
      <c r="Z23" s="20">
        <f t="shared" si="11"/>
        <v>1327</v>
      </c>
      <c r="AA23" s="20">
        <f t="shared" si="11"/>
        <v>1216</v>
      </c>
      <c r="AB23" s="20">
        <f t="shared" si="11"/>
        <v>1036</v>
      </c>
      <c r="AC23" s="20">
        <f t="shared" si="11"/>
        <v>958</v>
      </c>
      <c r="AD23" s="20">
        <f t="shared" si="11"/>
        <v>890</v>
      </c>
      <c r="AE23" s="20">
        <f t="shared" si="11"/>
        <v>733</v>
      </c>
      <c r="AF23" s="20">
        <f t="shared" si="11"/>
        <v>607</v>
      </c>
      <c r="AG23" s="20">
        <f t="shared" si="11"/>
        <v>551</v>
      </c>
      <c r="AH23" s="20">
        <f t="shared" si="11"/>
        <v>456</v>
      </c>
      <c r="AI23" s="20">
        <f t="shared" si="11"/>
        <v>387</v>
      </c>
      <c r="AJ23" s="20">
        <f t="shared" si="11"/>
        <v>268</v>
      </c>
      <c r="AK23" s="20">
        <f t="shared" si="11"/>
        <v>205</v>
      </c>
      <c r="AL23" s="20">
        <f t="shared" si="11"/>
        <v>240</v>
      </c>
      <c r="AM23" s="20">
        <f t="shared" si="11"/>
        <v>218</v>
      </c>
      <c r="AN23" s="20">
        <f t="shared" si="11"/>
        <v>16</v>
      </c>
      <c r="AO23" s="20">
        <f t="shared" si="11"/>
        <v>3696</v>
      </c>
      <c r="AP23" s="20">
        <f t="shared" si="11"/>
        <v>720</v>
      </c>
      <c r="AQ23" s="20">
        <f t="shared" si="11"/>
        <v>694</v>
      </c>
      <c r="AR23" s="20">
        <f t="shared" si="11"/>
        <v>3002</v>
      </c>
      <c r="AS23" s="20">
        <f t="shared" si="11"/>
        <v>275</v>
      </c>
    </row>
    <row r="24" spans="1:45" s="9" customFormat="1" x14ac:dyDescent="0.25">
      <c r="A24" s="15" t="s">
        <v>75</v>
      </c>
      <c r="B24" s="16" t="s">
        <v>76</v>
      </c>
      <c r="C24" s="17">
        <f t="shared" ref="C24:C33" si="13">SUM(E24:AL24)</f>
        <v>2298</v>
      </c>
      <c r="D24" s="17">
        <v>2115</v>
      </c>
      <c r="E24" s="18">
        <v>31</v>
      </c>
      <c r="F24" s="18">
        <v>34</v>
      </c>
      <c r="G24" s="18">
        <v>37</v>
      </c>
      <c r="H24" s="18">
        <v>40</v>
      </c>
      <c r="I24" s="18">
        <v>41</v>
      </c>
      <c r="J24" s="51">
        <f t="shared" ref="J24:J33" si="14">SUM(E24:I24)</f>
        <v>183</v>
      </c>
      <c r="K24" s="18">
        <v>43</v>
      </c>
      <c r="L24" s="18">
        <v>44</v>
      </c>
      <c r="M24" s="18">
        <v>44</v>
      </c>
      <c r="N24" s="18">
        <v>44</v>
      </c>
      <c r="O24" s="18">
        <v>44</v>
      </c>
      <c r="P24" s="18">
        <v>44</v>
      </c>
      <c r="Q24" s="18">
        <v>43</v>
      </c>
      <c r="R24" s="18">
        <v>43</v>
      </c>
      <c r="S24" s="18">
        <v>43</v>
      </c>
      <c r="T24" s="18">
        <v>43</v>
      </c>
      <c r="U24" s="18">
        <v>43</v>
      </c>
      <c r="V24" s="18">
        <v>43</v>
      </c>
      <c r="W24" s="18">
        <v>42</v>
      </c>
      <c r="X24" s="18">
        <v>42</v>
      </c>
      <c r="Y24" s="18">
        <v>41</v>
      </c>
      <c r="Z24" s="18">
        <v>192</v>
      </c>
      <c r="AA24" s="18">
        <v>176</v>
      </c>
      <c r="AB24" s="18">
        <v>150</v>
      </c>
      <c r="AC24" s="18">
        <v>139</v>
      </c>
      <c r="AD24" s="18">
        <v>129</v>
      </c>
      <c r="AE24" s="18">
        <v>106</v>
      </c>
      <c r="AF24" s="18">
        <v>88</v>
      </c>
      <c r="AG24" s="18">
        <v>80</v>
      </c>
      <c r="AH24" s="18">
        <v>66</v>
      </c>
      <c r="AI24" s="18">
        <v>56</v>
      </c>
      <c r="AJ24" s="18">
        <v>39</v>
      </c>
      <c r="AK24" s="18">
        <v>30</v>
      </c>
      <c r="AL24" s="18">
        <v>35</v>
      </c>
      <c r="AM24" s="18">
        <v>32</v>
      </c>
      <c r="AN24" s="18">
        <v>2</v>
      </c>
      <c r="AO24" s="18">
        <v>535</v>
      </c>
      <c r="AP24" s="18">
        <v>104</v>
      </c>
      <c r="AQ24" s="18">
        <v>100</v>
      </c>
      <c r="AR24" s="18">
        <v>434</v>
      </c>
      <c r="AS24" s="18">
        <v>40</v>
      </c>
    </row>
    <row r="25" spans="1:45" s="9" customFormat="1" x14ac:dyDescent="0.25">
      <c r="A25" s="15" t="s">
        <v>77</v>
      </c>
      <c r="B25" s="16" t="s">
        <v>78</v>
      </c>
      <c r="C25" s="17">
        <f t="shared" si="13"/>
        <v>2115</v>
      </c>
      <c r="D25" s="17">
        <v>1946</v>
      </c>
      <c r="E25" s="18">
        <v>28</v>
      </c>
      <c r="F25" s="18">
        <v>32</v>
      </c>
      <c r="G25" s="18">
        <v>34</v>
      </c>
      <c r="H25" s="18">
        <v>37</v>
      </c>
      <c r="I25" s="18">
        <v>38</v>
      </c>
      <c r="J25" s="51">
        <f t="shared" si="14"/>
        <v>169</v>
      </c>
      <c r="K25" s="18">
        <v>39</v>
      </c>
      <c r="L25" s="18">
        <v>40</v>
      </c>
      <c r="M25" s="18">
        <v>41</v>
      </c>
      <c r="N25" s="18">
        <v>41</v>
      </c>
      <c r="O25" s="18">
        <v>41</v>
      </c>
      <c r="P25" s="18">
        <v>40</v>
      </c>
      <c r="Q25" s="18">
        <v>40</v>
      </c>
      <c r="R25" s="18">
        <v>39</v>
      </c>
      <c r="S25" s="18">
        <v>39</v>
      </c>
      <c r="T25" s="18">
        <v>39</v>
      </c>
      <c r="U25" s="18">
        <v>39</v>
      </c>
      <c r="V25" s="18">
        <v>39</v>
      </c>
      <c r="W25" s="18">
        <v>39</v>
      </c>
      <c r="X25" s="18">
        <v>38</v>
      </c>
      <c r="Y25" s="18">
        <v>38</v>
      </c>
      <c r="Z25" s="18">
        <v>177</v>
      </c>
      <c r="AA25" s="18">
        <v>162</v>
      </c>
      <c r="AB25" s="18">
        <v>138</v>
      </c>
      <c r="AC25" s="18">
        <v>128</v>
      </c>
      <c r="AD25" s="18">
        <v>119</v>
      </c>
      <c r="AE25" s="18">
        <v>98</v>
      </c>
      <c r="AF25" s="18">
        <v>81</v>
      </c>
      <c r="AG25" s="18">
        <v>74</v>
      </c>
      <c r="AH25" s="18">
        <v>61</v>
      </c>
      <c r="AI25" s="18">
        <v>52</v>
      </c>
      <c r="AJ25" s="18">
        <v>36</v>
      </c>
      <c r="AK25" s="18">
        <v>27</v>
      </c>
      <c r="AL25" s="18">
        <v>32</v>
      </c>
      <c r="AM25" s="18">
        <v>29</v>
      </c>
      <c r="AN25" s="18">
        <v>2</v>
      </c>
      <c r="AO25" s="18">
        <v>493</v>
      </c>
      <c r="AP25" s="18">
        <v>96</v>
      </c>
      <c r="AQ25" s="18">
        <v>93</v>
      </c>
      <c r="AR25" s="18">
        <v>401</v>
      </c>
      <c r="AS25" s="18">
        <v>37</v>
      </c>
    </row>
    <row r="26" spans="1:45" s="9" customFormat="1" x14ac:dyDescent="0.25">
      <c r="A26" s="15" t="s">
        <v>79</v>
      </c>
      <c r="B26" s="16" t="s">
        <v>80</v>
      </c>
      <c r="C26" s="17">
        <f t="shared" si="13"/>
        <v>2266</v>
      </c>
      <c r="D26" s="17">
        <v>2085</v>
      </c>
      <c r="E26" s="18">
        <v>30</v>
      </c>
      <c r="F26" s="18">
        <v>34</v>
      </c>
      <c r="G26" s="18">
        <v>37</v>
      </c>
      <c r="H26" s="18">
        <v>39</v>
      </c>
      <c r="I26" s="18">
        <v>41</v>
      </c>
      <c r="J26" s="51">
        <f t="shared" si="14"/>
        <v>181</v>
      </c>
      <c r="K26" s="18">
        <v>42</v>
      </c>
      <c r="L26" s="18">
        <v>43</v>
      </c>
      <c r="M26" s="18">
        <v>44</v>
      </c>
      <c r="N26" s="18">
        <v>44</v>
      </c>
      <c r="O26" s="18">
        <v>44</v>
      </c>
      <c r="P26" s="18">
        <v>43</v>
      </c>
      <c r="Q26" s="18">
        <v>43</v>
      </c>
      <c r="R26" s="18">
        <v>42</v>
      </c>
      <c r="S26" s="18">
        <v>42</v>
      </c>
      <c r="T26" s="18">
        <v>42</v>
      </c>
      <c r="U26" s="18">
        <v>42</v>
      </c>
      <c r="V26" s="18">
        <v>42</v>
      </c>
      <c r="W26" s="18">
        <v>42</v>
      </c>
      <c r="X26" s="18">
        <v>41</v>
      </c>
      <c r="Y26" s="18">
        <v>40</v>
      </c>
      <c r="Z26" s="18">
        <v>190</v>
      </c>
      <c r="AA26" s="18">
        <v>174</v>
      </c>
      <c r="AB26" s="18">
        <v>148</v>
      </c>
      <c r="AC26" s="18">
        <v>137</v>
      </c>
      <c r="AD26" s="18">
        <v>127</v>
      </c>
      <c r="AE26" s="18">
        <v>105</v>
      </c>
      <c r="AF26" s="18">
        <v>87</v>
      </c>
      <c r="AG26" s="18">
        <v>79</v>
      </c>
      <c r="AH26" s="18">
        <v>65</v>
      </c>
      <c r="AI26" s="18">
        <v>55</v>
      </c>
      <c r="AJ26" s="18">
        <v>38</v>
      </c>
      <c r="AK26" s="18">
        <v>29</v>
      </c>
      <c r="AL26" s="18">
        <v>34</v>
      </c>
      <c r="AM26" s="18">
        <v>31</v>
      </c>
      <c r="AN26" s="18">
        <v>2</v>
      </c>
      <c r="AO26" s="18">
        <v>528</v>
      </c>
      <c r="AP26" s="18">
        <v>103</v>
      </c>
      <c r="AQ26" s="18">
        <v>99</v>
      </c>
      <c r="AR26" s="18">
        <v>429</v>
      </c>
      <c r="AS26" s="18">
        <v>39</v>
      </c>
    </row>
    <row r="27" spans="1:45" s="9" customFormat="1" x14ac:dyDescent="0.25">
      <c r="A27" s="15" t="s">
        <v>81</v>
      </c>
      <c r="B27" s="16" t="s">
        <v>82</v>
      </c>
      <c r="C27" s="17">
        <f t="shared" si="13"/>
        <v>2831</v>
      </c>
      <c r="D27" s="17">
        <v>2605</v>
      </c>
      <c r="E27" s="18">
        <v>38</v>
      </c>
      <c r="F27" s="18">
        <v>42</v>
      </c>
      <c r="G27" s="18">
        <v>46</v>
      </c>
      <c r="H27" s="18">
        <v>49</v>
      </c>
      <c r="I27" s="18">
        <v>51</v>
      </c>
      <c r="J27" s="51">
        <f t="shared" si="14"/>
        <v>226</v>
      </c>
      <c r="K27" s="18">
        <v>53</v>
      </c>
      <c r="L27" s="18">
        <v>54</v>
      </c>
      <c r="M27" s="18">
        <v>54</v>
      </c>
      <c r="N27" s="18">
        <v>55</v>
      </c>
      <c r="O27" s="18">
        <v>54</v>
      </c>
      <c r="P27" s="18">
        <v>54</v>
      </c>
      <c r="Q27" s="18">
        <v>53</v>
      </c>
      <c r="R27" s="18">
        <v>53</v>
      </c>
      <c r="S27" s="18">
        <v>53</v>
      </c>
      <c r="T27" s="18">
        <v>53</v>
      </c>
      <c r="U27" s="18">
        <v>53</v>
      </c>
      <c r="V27" s="18">
        <v>53</v>
      </c>
      <c r="W27" s="18">
        <v>52</v>
      </c>
      <c r="X27" s="18">
        <v>51</v>
      </c>
      <c r="Y27" s="18">
        <v>50</v>
      </c>
      <c r="Z27" s="18">
        <v>237</v>
      </c>
      <c r="AA27" s="18">
        <v>217</v>
      </c>
      <c r="AB27" s="18">
        <v>185</v>
      </c>
      <c r="AC27" s="18">
        <v>171</v>
      </c>
      <c r="AD27" s="18">
        <v>159</v>
      </c>
      <c r="AE27" s="18">
        <v>131</v>
      </c>
      <c r="AF27" s="18">
        <v>108</v>
      </c>
      <c r="AG27" s="18">
        <v>98</v>
      </c>
      <c r="AH27" s="18">
        <v>81</v>
      </c>
      <c r="AI27" s="18">
        <v>69</v>
      </c>
      <c r="AJ27" s="18">
        <v>48</v>
      </c>
      <c r="AK27" s="18">
        <v>37</v>
      </c>
      <c r="AL27" s="18">
        <v>43</v>
      </c>
      <c r="AM27" s="18">
        <v>39</v>
      </c>
      <c r="AN27" s="18">
        <v>3</v>
      </c>
      <c r="AO27" s="18">
        <v>660</v>
      </c>
      <c r="AP27" s="18">
        <v>129</v>
      </c>
      <c r="AQ27" s="18">
        <v>124</v>
      </c>
      <c r="AR27" s="18">
        <v>536</v>
      </c>
      <c r="AS27" s="18">
        <v>49</v>
      </c>
    </row>
    <row r="28" spans="1:45" s="9" customFormat="1" x14ac:dyDescent="0.25">
      <c r="A28" s="15" t="s">
        <v>83</v>
      </c>
      <c r="B28" s="16" t="s">
        <v>84</v>
      </c>
      <c r="C28" s="17">
        <f t="shared" si="13"/>
        <v>933</v>
      </c>
      <c r="D28" s="17">
        <v>858</v>
      </c>
      <c r="E28" s="18">
        <v>13</v>
      </c>
      <c r="F28" s="18">
        <v>14</v>
      </c>
      <c r="G28" s="18">
        <v>15</v>
      </c>
      <c r="H28" s="18">
        <v>16</v>
      </c>
      <c r="I28" s="18">
        <v>17</v>
      </c>
      <c r="J28" s="51">
        <f t="shared" si="14"/>
        <v>75</v>
      </c>
      <c r="K28" s="18">
        <v>17</v>
      </c>
      <c r="L28" s="18">
        <v>18</v>
      </c>
      <c r="M28" s="18">
        <v>18</v>
      </c>
      <c r="N28" s="18">
        <v>18</v>
      </c>
      <c r="O28" s="18">
        <v>18</v>
      </c>
      <c r="P28" s="18">
        <v>18</v>
      </c>
      <c r="Q28" s="18">
        <v>18</v>
      </c>
      <c r="R28" s="18">
        <v>17</v>
      </c>
      <c r="S28" s="18">
        <v>17</v>
      </c>
      <c r="T28" s="18">
        <v>17</v>
      </c>
      <c r="U28" s="18">
        <v>17</v>
      </c>
      <c r="V28" s="18">
        <v>17</v>
      </c>
      <c r="W28" s="18">
        <v>17</v>
      </c>
      <c r="X28" s="18">
        <v>17</v>
      </c>
      <c r="Y28" s="18">
        <v>17</v>
      </c>
      <c r="Z28" s="18">
        <v>78</v>
      </c>
      <c r="AA28" s="18">
        <v>72</v>
      </c>
      <c r="AB28" s="18">
        <v>61</v>
      </c>
      <c r="AC28" s="18">
        <v>56</v>
      </c>
      <c r="AD28" s="18">
        <v>52</v>
      </c>
      <c r="AE28" s="18">
        <v>43</v>
      </c>
      <c r="AF28" s="18">
        <v>36</v>
      </c>
      <c r="AG28" s="18">
        <v>32</v>
      </c>
      <c r="AH28" s="18">
        <v>27</v>
      </c>
      <c r="AI28" s="18">
        <v>23</v>
      </c>
      <c r="AJ28" s="18">
        <v>16</v>
      </c>
      <c r="AK28" s="18">
        <v>12</v>
      </c>
      <c r="AL28" s="18">
        <v>14</v>
      </c>
      <c r="AM28" s="18">
        <v>13</v>
      </c>
      <c r="AN28" s="18">
        <v>1</v>
      </c>
      <c r="AO28" s="18">
        <v>218</v>
      </c>
      <c r="AP28" s="18">
        <v>42</v>
      </c>
      <c r="AQ28" s="18">
        <v>41</v>
      </c>
      <c r="AR28" s="18">
        <v>177</v>
      </c>
      <c r="AS28" s="18">
        <v>16</v>
      </c>
    </row>
    <row r="29" spans="1:45" s="9" customFormat="1" x14ac:dyDescent="0.25">
      <c r="A29" s="15" t="s">
        <v>85</v>
      </c>
      <c r="B29" s="16" t="s">
        <v>86</v>
      </c>
      <c r="C29" s="17">
        <f t="shared" si="13"/>
        <v>1713</v>
      </c>
      <c r="D29" s="17">
        <v>1575</v>
      </c>
      <c r="E29" s="18">
        <v>23</v>
      </c>
      <c r="F29" s="18">
        <v>26</v>
      </c>
      <c r="G29" s="18">
        <v>28</v>
      </c>
      <c r="H29" s="18">
        <v>30</v>
      </c>
      <c r="I29" s="18">
        <v>31</v>
      </c>
      <c r="J29" s="51">
        <f t="shared" si="14"/>
        <v>138</v>
      </c>
      <c r="K29" s="18">
        <v>32</v>
      </c>
      <c r="L29" s="18">
        <v>32</v>
      </c>
      <c r="M29" s="18">
        <v>33</v>
      </c>
      <c r="N29" s="18">
        <v>33</v>
      </c>
      <c r="O29" s="18">
        <v>33</v>
      </c>
      <c r="P29" s="18">
        <v>33</v>
      </c>
      <c r="Q29" s="18">
        <v>32</v>
      </c>
      <c r="R29" s="18">
        <v>32</v>
      </c>
      <c r="S29" s="18">
        <v>32</v>
      </c>
      <c r="T29" s="18">
        <v>32</v>
      </c>
      <c r="U29" s="18">
        <v>32</v>
      </c>
      <c r="V29" s="18">
        <v>32</v>
      </c>
      <c r="W29" s="18">
        <v>32</v>
      </c>
      <c r="X29" s="18">
        <v>31</v>
      </c>
      <c r="Y29" s="18">
        <v>30</v>
      </c>
      <c r="Z29" s="18">
        <v>143</v>
      </c>
      <c r="AA29" s="18">
        <v>131</v>
      </c>
      <c r="AB29" s="18">
        <v>112</v>
      </c>
      <c r="AC29" s="18">
        <v>103</v>
      </c>
      <c r="AD29" s="18">
        <v>96</v>
      </c>
      <c r="AE29" s="18">
        <v>79</v>
      </c>
      <c r="AF29" s="18">
        <v>65</v>
      </c>
      <c r="AG29" s="18">
        <v>59</v>
      </c>
      <c r="AH29" s="18">
        <v>49</v>
      </c>
      <c r="AI29" s="18">
        <v>42</v>
      </c>
      <c r="AJ29" s="18">
        <v>29</v>
      </c>
      <c r="AK29" s="18">
        <v>22</v>
      </c>
      <c r="AL29" s="18">
        <v>26</v>
      </c>
      <c r="AM29" s="18">
        <v>23</v>
      </c>
      <c r="AN29" s="18">
        <v>2</v>
      </c>
      <c r="AO29" s="18">
        <v>398</v>
      </c>
      <c r="AP29" s="18">
        <v>78</v>
      </c>
      <c r="AQ29" s="18">
        <v>75</v>
      </c>
      <c r="AR29" s="18">
        <v>324</v>
      </c>
      <c r="AS29" s="18">
        <v>30</v>
      </c>
    </row>
    <row r="30" spans="1:45" s="9" customFormat="1" x14ac:dyDescent="0.25">
      <c r="A30" s="15" t="s">
        <v>87</v>
      </c>
      <c r="B30" s="16" t="s">
        <v>88</v>
      </c>
      <c r="C30" s="17">
        <f t="shared" si="13"/>
        <v>886</v>
      </c>
      <c r="D30" s="17">
        <v>816</v>
      </c>
      <c r="E30" s="18">
        <v>12</v>
      </c>
      <c r="F30" s="18">
        <v>13</v>
      </c>
      <c r="G30" s="18">
        <v>14</v>
      </c>
      <c r="H30" s="18">
        <v>15</v>
      </c>
      <c r="I30" s="18">
        <v>16</v>
      </c>
      <c r="J30" s="51">
        <f t="shared" si="14"/>
        <v>70</v>
      </c>
      <c r="K30" s="18">
        <v>17</v>
      </c>
      <c r="L30" s="18">
        <v>17</v>
      </c>
      <c r="M30" s="18">
        <v>17</v>
      </c>
      <c r="N30" s="18">
        <v>17</v>
      </c>
      <c r="O30" s="18">
        <v>17</v>
      </c>
      <c r="P30" s="18">
        <v>17</v>
      </c>
      <c r="Q30" s="18">
        <v>17</v>
      </c>
      <c r="R30" s="18">
        <v>16</v>
      </c>
      <c r="S30" s="18">
        <v>16</v>
      </c>
      <c r="T30" s="18">
        <v>17</v>
      </c>
      <c r="U30" s="18">
        <v>17</v>
      </c>
      <c r="V30" s="18">
        <v>16</v>
      </c>
      <c r="W30" s="18">
        <v>16</v>
      </c>
      <c r="X30" s="18">
        <v>16</v>
      </c>
      <c r="Y30" s="18">
        <v>16</v>
      </c>
      <c r="Z30" s="18">
        <v>74</v>
      </c>
      <c r="AA30" s="18">
        <v>68</v>
      </c>
      <c r="AB30" s="18">
        <v>58</v>
      </c>
      <c r="AC30" s="18">
        <v>54</v>
      </c>
      <c r="AD30" s="18">
        <v>50</v>
      </c>
      <c r="AE30" s="18">
        <v>41</v>
      </c>
      <c r="AF30" s="18">
        <v>34</v>
      </c>
      <c r="AG30" s="18">
        <v>31</v>
      </c>
      <c r="AH30" s="18">
        <v>26</v>
      </c>
      <c r="AI30" s="18">
        <v>22</v>
      </c>
      <c r="AJ30" s="18">
        <v>15</v>
      </c>
      <c r="AK30" s="18">
        <v>11</v>
      </c>
      <c r="AL30" s="18">
        <v>13</v>
      </c>
      <c r="AM30" s="18">
        <v>12</v>
      </c>
      <c r="AN30" s="18">
        <v>1</v>
      </c>
      <c r="AO30" s="18">
        <v>207</v>
      </c>
      <c r="AP30" s="18">
        <v>40</v>
      </c>
      <c r="AQ30" s="18">
        <v>39</v>
      </c>
      <c r="AR30" s="18">
        <v>168</v>
      </c>
      <c r="AS30" s="18">
        <v>15</v>
      </c>
    </row>
    <row r="31" spans="1:45" s="9" customFormat="1" x14ac:dyDescent="0.25">
      <c r="A31" s="15" t="s">
        <v>89</v>
      </c>
      <c r="B31" s="16" t="s">
        <v>90</v>
      </c>
      <c r="C31" s="17">
        <f t="shared" si="13"/>
        <v>788</v>
      </c>
      <c r="D31" s="17">
        <v>724</v>
      </c>
      <c r="E31" s="18">
        <v>11</v>
      </c>
      <c r="F31" s="18">
        <v>12</v>
      </c>
      <c r="G31" s="18">
        <v>13</v>
      </c>
      <c r="H31" s="18">
        <v>14</v>
      </c>
      <c r="I31" s="18">
        <v>14</v>
      </c>
      <c r="J31" s="51">
        <f t="shared" si="14"/>
        <v>64</v>
      </c>
      <c r="K31" s="18">
        <v>15</v>
      </c>
      <c r="L31" s="18">
        <v>15</v>
      </c>
      <c r="M31" s="18">
        <v>15</v>
      </c>
      <c r="N31" s="18">
        <v>15</v>
      </c>
      <c r="O31" s="18">
        <v>15</v>
      </c>
      <c r="P31" s="18">
        <v>15</v>
      </c>
      <c r="Q31" s="18">
        <v>15</v>
      </c>
      <c r="R31" s="18">
        <v>15</v>
      </c>
      <c r="S31" s="18">
        <v>15</v>
      </c>
      <c r="T31" s="18">
        <v>15</v>
      </c>
      <c r="U31" s="18">
        <v>15</v>
      </c>
      <c r="V31" s="18">
        <v>15</v>
      </c>
      <c r="W31" s="18">
        <v>14</v>
      </c>
      <c r="X31" s="18">
        <v>14</v>
      </c>
      <c r="Y31" s="18">
        <v>14</v>
      </c>
      <c r="Z31" s="18">
        <v>66</v>
      </c>
      <c r="AA31" s="18">
        <v>60</v>
      </c>
      <c r="AB31" s="18">
        <v>51</v>
      </c>
      <c r="AC31" s="18">
        <v>47</v>
      </c>
      <c r="AD31" s="18">
        <v>44</v>
      </c>
      <c r="AE31" s="18">
        <v>36</v>
      </c>
      <c r="AF31" s="18">
        <v>30</v>
      </c>
      <c r="AG31" s="18">
        <v>27</v>
      </c>
      <c r="AH31" s="18">
        <v>23</v>
      </c>
      <c r="AI31" s="18">
        <v>19</v>
      </c>
      <c r="AJ31" s="18">
        <v>13</v>
      </c>
      <c r="AK31" s="18">
        <v>10</v>
      </c>
      <c r="AL31" s="18">
        <v>12</v>
      </c>
      <c r="AM31" s="18">
        <v>11</v>
      </c>
      <c r="AN31" s="18">
        <v>1</v>
      </c>
      <c r="AO31" s="18">
        <v>183</v>
      </c>
      <c r="AP31" s="18">
        <v>36</v>
      </c>
      <c r="AQ31" s="18">
        <v>34</v>
      </c>
      <c r="AR31" s="18">
        <v>148</v>
      </c>
      <c r="AS31" s="18">
        <v>14</v>
      </c>
    </row>
    <row r="32" spans="1:45" s="9" customFormat="1" x14ac:dyDescent="0.25">
      <c r="A32" s="15" t="s">
        <v>91</v>
      </c>
      <c r="B32" s="16" t="s">
        <v>92</v>
      </c>
      <c r="C32" s="17">
        <f t="shared" si="13"/>
        <v>913</v>
      </c>
      <c r="D32" s="17">
        <v>840</v>
      </c>
      <c r="E32" s="18">
        <v>12</v>
      </c>
      <c r="F32" s="18">
        <v>14</v>
      </c>
      <c r="G32" s="18">
        <v>15</v>
      </c>
      <c r="H32" s="18">
        <v>16</v>
      </c>
      <c r="I32" s="18">
        <v>16</v>
      </c>
      <c r="J32" s="51">
        <f t="shared" si="14"/>
        <v>73</v>
      </c>
      <c r="K32" s="18">
        <v>17</v>
      </c>
      <c r="L32" s="18">
        <v>17</v>
      </c>
      <c r="M32" s="18">
        <v>18</v>
      </c>
      <c r="N32" s="18">
        <v>18</v>
      </c>
      <c r="O32" s="18">
        <v>18</v>
      </c>
      <c r="P32" s="18">
        <v>17</v>
      </c>
      <c r="Q32" s="18">
        <v>17</v>
      </c>
      <c r="R32" s="18">
        <v>17</v>
      </c>
      <c r="S32" s="18">
        <v>17</v>
      </c>
      <c r="T32" s="18">
        <v>17</v>
      </c>
      <c r="U32" s="18">
        <v>17</v>
      </c>
      <c r="V32" s="18">
        <v>17</v>
      </c>
      <c r="W32" s="18">
        <v>17</v>
      </c>
      <c r="X32" s="18">
        <v>17</v>
      </c>
      <c r="Y32" s="18">
        <v>16</v>
      </c>
      <c r="Z32" s="18">
        <v>76</v>
      </c>
      <c r="AA32" s="18">
        <v>70</v>
      </c>
      <c r="AB32" s="18">
        <v>60</v>
      </c>
      <c r="AC32" s="18">
        <v>55</v>
      </c>
      <c r="AD32" s="18">
        <v>51</v>
      </c>
      <c r="AE32" s="18">
        <v>42</v>
      </c>
      <c r="AF32" s="18">
        <v>35</v>
      </c>
      <c r="AG32" s="18">
        <v>32</v>
      </c>
      <c r="AH32" s="18">
        <v>26</v>
      </c>
      <c r="AI32" s="18">
        <v>22</v>
      </c>
      <c r="AJ32" s="18">
        <v>15</v>
      </c>
      <c r="AK32" s="18">
        <v>12</v>
      </c>
      <c r="AL32" s="18">
        <v>14</v>
      </c>
      <c r="AM32" s="18">
        <v>13</v>
      </c>
      <c r="AN32" s="18">
        <v>1</v>
      </c>
      <c r="AO32" s="18">
        <v>213</v>
      </c>
      <c r="AP32" s="18">
        <v>41</v>
      </c>
      <c r="AQ32" s="18">
        <v>40</v>
      </c>
      <c r="AR32" s="18">
        <v>173</v>
      </c>
      <c r="AS32" s="18">
        <v>16</v>
      </c>
    </row>
    <row r="33" spans="1:45" s="9" customFormat="1" x14ac:dyDescent="0.25">
      <c r="A33" s="15" t="s">
        <v>141</v>
      </c>
      <c r="B33" s="16" t="s">
        <v>142</v>
      </c>
      <c r="C33" s="17">
        <f t="shared" si="13"/>
        <v>1122</v>
      </c>
      <c r="D33" s="17">
        <v>1033</v>
      </c>
      <c r="E33" s="18">
        <v>15</v>
      </c>
      <c r="F33" s="18">
        <v>17</v>
      </c>
      <c r="G33" s="18">
        <v>18</v>
      </c>
      <c r="H33" s="18">
        <v>19</v>
      </c>
      <c r="I33" s="18">
        <v>20</v>
      </c>
      <c r="J33" s="51">
        <f t="shared" si="14"/>
        <v>89</v>
      </c>
      <c r="K33" s="18">
        <v>21</v>
      </c>
      <c r="L33" s="18">
        <v>21</v>
      </c>
      <c r="M33" s="18">
        <v>22</v>
      </c>
      <c r="N33" s="18">
        <v>22</v>
      </c>
      <c r="O33" s="18">
        <v>22</v>
      </c>
      <c r="P33" s="18">
        <v>21</v>
      </c>
      <c r="Q33" s="18">
        <v>21</v>
      </c>
      <c r="R33" s="18">
        <v>21</v>
      </c>
      <c r="S33" s="18">
        <v>21</v>
      </c>
      <c r="T33" s="18">
        <v>21</v>
      </c>
      <c r="U33" s="18">
        <v>21</v>
      </c>
      <c r="V33" s="18">
        <v>21</v>
      </c>
      <c r="W33" s="18">
        <v>21</v>
      </c>
      <c r="X33" s="18">
        <v>20</v>
      </c>
      <c r="Y33" s="18">
        <v>20</v>
      </c>
      <c r="Z33" s="18">
        <v>94</v>
      </c>
      <c r="AA33" s="18">
        <v>86</v>
      </c>
      <c r="AB33" s="18">
        <v>73</v>
      </c>
      <c r="AC33" s="18">
        <v>68</v>
      </c>
      <c r="AD33" s="18">
        <v>63</v>
      </c>
      <c r="AE33" s="18">
        <v>52</v>
      </c>
      <c r="AF33" s="18">
        <v>43</v>
      </c>
      <c r="AG33" s="18">
        <v>39</v>
      </c>
      <c r="AH33" s="18">
        <v>32</v>
      </c>
      <c r="AI33" s="18">
        <v>27</v>
      </c>
      <c r="AJ33" s="18">
        <v>19</v>
      </c>
      <c r="AK33" s="18">
        <v>15</v>
      </c>
      <c r="AL33" s="18">
        <v>17</v>
      </c>
      <c r="AM33" s="18">
        <v>15</v>
      </c>
      <c r="AN33" s="18">
        <v>1</v>
      </c>
      <c r="AO33" s="18">
        <v>261</v>
      </c>
      <c r="AP33" s="18">
        <v>51</v>
      </c>
      <c r="AQ33" s="18">
        <v>49</v>
      </c>
      <c r="AR33" s="18">
        <v>212</v>
      </c>
      <c r="AS33" s="18">
        <v>19</v>
      </c>
    </row>
    <row r="34" spans="1:45" s="12" customFormat="1" ht="14.25" x14ac:dyDescent="0.2">
      <c r="A34" s="99" t="s">
        <v>93</v>
      </c>
      <c r="B34" s="100"/>
      <c r="C34" s="42">
        <f t="shared" ref="C34:AS34" si="15">SUM(C35:C42)</f>
        <v>13966</v>
      </c>
      <c r="D34" s="42">
        <v>12972</v>
      </c>
      <c r="E34" s="23">
        <f t="shared" si="15"/>
        <v>190</v>
      </c>
      <c r="F34" s="23">
        <f t="shared" si="15"/>
        <v>194</v>
      </c>
      <c r="G34" s="23">
        <f t="shared" si="15"/>
        <v>198</v>
      </c>
      <c r="H34" s="23">
        <f t="shared" si="15"/>
        <v>203</v>
      </c>
      <c r="I34" s="23">
        <f t="shared" si="15"/>
        <v>209</v>
      </c>
      <c r="J34" s="54">
        <f t="shared" si="15"/>
        <v>994</v>
      </c>
      <c r="K34" s="23">
        <f t="shared" ref="K34" si="16">SUM(K35:K42)</f>
        <v>215</v>
      </c>
      <c r="L34" s="23">
        <f t="shared" si="15"/>
        <v>220</v>
      </c>
      <c r="M34" s="23">
        <f t="shared" si="15"/>
        <v>226</v>
      </c>
      <c r="N34" s="23">
        <f t="shared" si="15"/>
        <v>231</v>
      </c>
      <c r="O34" s="23">
        <f t="shared" si="15"/>
        <v>235</v>
      </c>
      <c r="P34" s="23">
        <f t="shared" si="15"/>
        <v>239</v>
      </c>
      <c r="Q34" s="23">
        <f t="shared" si="15"/>
        <v>243</v>
      </c>
      <c r="R34" s="23">
        <f t="shared" si="15"/>
        <v>244</v>
      </c>
      <c r="S34" s="23">
        <f t="shared" si="15"/>
        <v>242</v>
      </c>
      <c r="T34" s="23">
        <f t="shared" si="15"/>
        <v>238</v>
      </c>
      <c r="U34" s="23">
        <f t="shared" si="15"/>
        <v>233</v>
      </c>
      <c r="V34" s="23">
        <f t="shared" si="15"/>
        <v>229</v>
      </c>
      <c r="W34" s="23">
        <f t="shared" si="15"/>
        <v>223</v>
      </c>
      <c r="X34" s="23">
        <f t="shared" si="15"/>
        <v>214</v>
      </c>
      <c r="Y34" s="23">
        <f t="shared" si="15"/>
        <v>205</v>
      </c>
      <c r="Z34" s="23">
        <f t="shared" si="15"/>
        <v>908</v>
      </c>
      <c r="AA34" s="23">
        <f t="shared" si="15"/>
        <v>872</v>
      </c>
      <c r="AB34" s="23">
        <f t="shared" si="15"/>
        <v>782</v>
      </c>
      <c r="AC34" s="23">
        <f t="shared" si="15"/>
        <v>725</v>
      </c>
      <c r="AD34" s="23">
        <f t="shared" si="15"/>
        <v>678</v>
      </c>
      <c r="AE34" s="23">
        <f t="shared" si="15"/>
        <v>654</v>
      </c>
      <c r="AF34" s="23">
        <f t="shared" si="15"/>
        <v>642</v>
      </c>
      <c r="AG34" s="23">
        <f t="shared" si="15"/>
        <v>691</v>
      </c>
      <c r="AH34" s="23">
        <f t="shared" si="15"/>
        <v>695</v>
      </c>
      <c r="AI34" s="23">
        <f t="shared" si="15"/>
        <v>644</v>
      </c>
      <c r="AJ34" s="23">
        <f t="shared" si="15"/>
        <v>474</v>
      </c>
      <c r="AK34" s="23">
        <f t="shared" si="15"/>
        <v>331</v>
      </c>
      <c r="AL34" s="23">
        <f t="shared" si="15"/>
        <v>445</v>
      </c>
      <c r="AM34" s="23">
        <f t="shared" si="15"/>
        <v>195</v>
      </c>
      <c r="AN34" s="23">
        <f t="shared" si="15"/>
        <v>15</v>
      </c>
      <c r="AO34" s="23">
        <f t="shared" si="15"/>
        <v>2773</v>
      </c>
      <c r="AP34" s="23">
        <f t="shared" si="15"/>
        <v>566</v>
      </c>
      <c r="AQ34" s="23">
        <f t="shared" si="15"/>
        <v>494</v>
      </c>
      <c r="AR34" s="23">
        <f t="shared" si="15"/>
        <v>2279</v>
      </c>
      <c r="AS34" s="24">
        <f t="shared" si="15"/>
        <v>248</v>
      </c>
    </row>
    <row r="35" spans="1:45" s="9" customFormat="1" x14ac:dyDescent="0.25">
      <c r="A35" s="15" t="s">
        <v>94</v>
      </c>
      <c r="B35" s="16" t="s">
        <v>95</v>
      </c>
      <c r="C35" s="17">
        <f t="shared" ref="C35:C42" si="17">SUM(E35:AL35)</f>
        <v>3417</v>
      </c>
      <c r="D35" s="17">
        <v>3176</v>
      </c>
      <c r="E35" s="18">
        <v>46</v>
      </c>
      <c r="F35" s="18">
        <v>48</v>
      </c>
      <c r="G35" s="18">
        <v>48</v>
      </c>
      <c r="H35" s="18">
        <v>49</v>
      </c>
      <c r="I35" s="18">
        <v>50</v>
      </c>
      <c r="J35" s="51">
        <f t="shared" ref="J35:J42" si="18">SUM(E35:I35)</f>
        <v>241</v>
      </c>
      <c r="K35" s="18">
        <v>53</v>
      </c>
      <c r="L35" s="18">
        <v>53</v>
      </c>
      <c r="M35" s="18">
        <v>56</v>
      </c>
      <c r="N35" s="18">
        <v>56</v>
      </c>
      <c r="O35" s="18">
        <v>58</v>
      </c>
      <c r="P35" s="18">
        <v>58</v>
      </c>
      <c r="Q35" s="18">
        <v>60</v>
      </c>
      <c r="R35" s="18">
        <v>60</v>
      </c>
      <c r="S35" s="18">
        <v>60</v>
      </c>
      <c r="T35" s="18">
        <v>58</v>
      </c>
      <c r="U35" s="18">
        <v>57</v>
      </c>
      <c r="V35" s="18">
        <v>56</v>
      </c>
      <c r="W35" s="18">
        <v>55</v>
      </c>
      <c r="X35" s="18">
        <v>52</v>
      </c>
      <c r="Y35" s="18">
        <v>51</v>
      </c>
      <c r="Z35" s="18">
        <v>222</v>
      </c>
      <c r="AA35" s="18">
        <v>214</v>
      </c>
      <c r="AB35" s="18">
        <v>191</v>
      </c>
      <c r="AC35" s="18">
        <v>179</v>
      </c>
      <c r="AD35" s="18">
        <v>166</v>
      </c>
      <c r="AE35" s="18">
        <v>160</v>
      </c>
      <c r="AF35" s="18">
        <v>157</v>
      </c>
      <c r="AG35" s="18">
        <v>171</v>
      </c>
      <c r="AH35" s="18">
        <v>168</v>
      </c>
      <c r="AI35" s="18">
        <v>157</v>
      </c>
      <c r="AJ35" s="18">
        <v>115</v>
      </c>
      <c r="AK35" s="18">
        <v>82</v>
      </c>
      <c r="AL35" s="18">
        <v>110</v>
      </c>
      <c r="AM35" s="18">
        <v>49</v>
      </c>
      <c r="AN35" s="18">
        <v>4</v>
      </c>
      <c r="AO35" s="18">
        <v>680</v>
      </c>
      <c r="AP35" s="18">
        <v>139</v>
      </c>
      <c r="AQ35" s="18">
        <v>120</v>
      </c>
      <c r="AR35" s="18">
        <v>558</v>
      </c>
      <c r="AS35" s="18">
        <v>61</v>
      </c>
    </row>
    <row r="36" spans="1:45" s="9" customFormat="1" x14ac:dyDescent="0.25">
      <c r="A36" s="15" t="s">
        <v>96</v>
      </c>
      <c r="B36" s="16" t="s">
        <v>97</v>
      </c>
      <c r="C36" s="17">
        <f t="shared" si="17"/>
        <v>2933</v>
      </c>
      <c r="D36" s="17">
        <v>2723</v>
      </c>
      <c r="E36" s="18">
        <v>40</v>
      </c>
      <c r="F36" s="18">
        <v>41</v>
      </c>
      <c r="G36" s="18">
        <v>42</v>
      </c>
      <c r="H36" s="18">
        <v>43</v>
      </c>
      <c r="I36" s="18">
        <v>44</v>
      </c>
      <c r="J36" s="51">
        <f t="shared" si="18"/>
        <v>210</v>
      </c>
      <c r="K36" s="18">
        <v>45</v>
      </c>
      <c r="L36" s="18">
        <v>46</v>
      </c>
      <c r="M36" s="18">
        <v>47</v>
      </c>
      <c r="N36" s="18">
        <v>49</v>
      </c>
      <c r="O36" s="18">
        <v>49</v>
      </c>
      <c r="P36" s="18">
        <v>50</v>
      </c>
      <c r="Q36" s="18">
        <v>51</v>
      </c>
      <c r="R36" s="18">
        <v>51</v>
      </c>
      <c r="S36" s="18">
        <v>51</v>
      </c>
      <c r="T36" s="18">
        <v>50</v>
      </c>
      <c r="U36" s="18">
        <v>49</v>
      </c>
      <c r="V36" s="18">
        <v>48</v>
      </c>
      <c r="W36" s="18">
        <v>47</v>
      </c>
      <c r="X36" s="18">
        <v>45</v>
      </c>
      <c r="Y36" s="18">
        <v>43</v>
      </c>
      <c r="Z36" s="18">
        <v>191</v>
      </c>
      <c r="AA36" s="18">
        <v>183</v>
      </c>
      <c r="AB36" s="18">
        <v>164</v>
      </c>
      <c r="AC36" s="18">
        <v>152</v>
      </c>
      <c r="AD36" s="18">
        <v>142</v>
      </c>
      <c r="AE36" s="18">
        <v>137</v>
      </c>
      <c r="AF36" s="18">
        <v>135</v>
      </c>
      <c r="AG36" s="18">
        <v>145</v>
      </c>
      <c r="AH36" s="18">
        <v>146</v>
      </c>
      <c r="AI36" s="18">
        <v>135</v>
      </c>
      <c r="AJ36" s="18">
        <v>100</v>
      </c>
      <c r="AK36" s="18">
        <v>69</v>
      </c>
      <c r="AL36" s="18">
        <v>93</v>
      </c>
      <c r="AM36" s="18">
        <v>41</v>
      </c>
      <c r="AN36" s="18">
        <v>3</v>
      </c>
      <c r="AO36" s="18">
        <v>582</v>
      </c>
      <c r="AP36" s="18">
        <v>119</v>
      </c>
      <c r="AQ36" s="18">
        <v>104</v>
      </c>
      <c r="AR36" s="18">
        <v>479</v>
      </c>
      <c r="AS36" s="18">
        <v>52</v>
      </c>
    </row>
    <row r="37" spans="1:45" s="9" customFormat="1" x14ac:dyDescent="0.25">
      <c r="A37" s="15" t="s">
        <v>98</v>
      </c>
      <c r="B37" s="16" t="s">
        <v>99</v>
      </c>
      <c r="C37" s="17">
        <f t="shared" si="17"/>
        <v>1444</v>
      </c>
      <c r="D37" s="17">
        <v>1341</v>
      </c>
      <c r="E37" s="18">
        <v>20</v>
      </c>
      <c r="F37" s="18">
        <v>20</v>
      </c>
      <c r="G37" s="18">
        <v>20</v>
      </c>
      <c r="H37" s="18">
        <v>21</v>
      </c>
      <c r="I37" s="18">
        <v>22</v>
      </c>
      <c r="J37" s="51">
        <f t="shared" si="18"/>
        <v>103</v>
      </c>
      <c r="K37" s="18">
        <v>22</v>
      </c>
      <c r="L37" s="18">
        <v>23</v>
      </c>
      <c r="M37" s="18">
        <v>23</v>
      </c>
      <c r="N37" s="18">
        <v>24</v>
      </c>
      <c r="O37" s="18">
        <v>24</v>
      </c>
      <c r="P37" s="18">
        <v>25</v>
      </c>
      <c r="Q37" s="18">
        <v>25</v>
      </c>
      <c r="R37" s="18">
        <v>25</v>
      </c>
      <c r="S37" s="18">
        <v>25</v>
      </c>
      <c r="T37" s="18">
        <v>25</v>
      </c>
      <c r="U37" s="18">
        <v>24</v>
      </c>
      <c r="V37" s="18">
        <v>24</v>
      </c>
      <c r="W37" s="18">
        <v>23</v>
      </c>
      <c r="X37" s="18">
        <v>22</v>
      </c>
      <c r="Y37" s="18">
        <v>21</v>
      </c>
      <c r="Z37" s="18">
        <v>94</v>
      </c>
      <c r="AA37" s="18">
        <v>90</v>
      </c>
      <c r="AB37" s="18">
        <v>81</v>
      </c>
      <c r="AC37" s="18">
        <v>75</v>
      </c>
      <c r="AD37" s="18">
        <v>70</v>
      </c>
      <c r="AE37" s="18">
        <v>68</v>
      </c>
      <c r="AF37" s="18">
        <v>66</v>
      </c>
      <c r="AG37" s="18">
        <v>71</v>
      </c>
      <c r="AH37" s="18">
        <v>72</v>
      </c>
      <c r="AI37" s="18">
        <v>67</v>
      </c>
      <c r="AJ37" s="18">
        <v>49</v>
      </c>
      <c r="AK37" s="18">
        <v>34</v>
      </c>
      <c r="AL37" s="18">
        <v>46</v>
      </c>
      <c r="AM37" s="18">
        <v>20</v>
      </c>
      <c r="AN37" s="18">
        <v>2</v>
      </c>
      <c r="AO37" s="18">
        <v>286</v>
      </c>
      <c r="AP37" s="18">
        <v>58</v>
      </c>
      <c r="AQ37" s="18">
        <v>51</v>
      </c>
      <c r="AR37" s="18">
        <v>235</v>
      </c>
      <c r="AS37" s="18">
        <v>26</v>
      </c>
    </row>
    <row r="38" spans="1:45" s="9" customFormat="1" x14ac:dyDescent="0.25">
      <c r="A38" s="15" t="s">
        <v>100</v>
      </c>
      <c r="B38" s="16" t="s">
        <v>101</v>
      </c>
      <c r="C38" s="17">
        <f t="shared" si="17"/>
        <v>1319</v>
      </c>
      <c r="D38" s="17">
        <v>1225</v>
      </c>
      <c r="E38" s="18">
        <v>18</v>
      </c>
      <c r="F38" s="18">
        <v>18</v>
      </c>
      <c r="G38" s="18">
        <v>19</v>
      </c>
      <c r="H38" s="18">
        <v>19</v>
      </c>
      <c r="I38" s="18">
        <v>20</v>
      </c>
      <c r="J38" s="51">
        <f t="shared" si="18"/>
        <v>94</v>
      </c>
      <c r="K38" s="18">
        <v>20</v>
      </c>
      <c r="L38" s="18">
        <v>21</v>
      </c>
      <c r="M38" s="18">
        <v>21</v>
      </c>
      <c r="N38" s="18">
        <v>22</v>
      </c>
      <c r="O38" s="18">
        <v>22</v>
      </c>
      <c r="P38" s="18">
        <v>23</v>
      </c>
      <c r="Q38" s="18">
        <v>23</v>
      </c>
      <c r="R38" s="18">
        <v>23</v>
      </c>
      <c r="S38" s="18">
        <v>23</v>
      </c>
      <c r="T38" s="18">
        <v>22</v>
      </c>
      <c r="U38" s="18">
        <v>22</v>
      </c>
      <c r="V38" s="18">
        <v>22</v>
      </c>
      <c r="W38" s="18">
        <v>21</v>
      </c>
      <c r="X38" s="18">
        <v>20</v>
      </c>
      <c r="Y38" s="18">
        <v>19</v>
      </c>
      <c r="Z38" s="18">
        <v>86</v>
      </c>
      <c r="AA38" s="18">
        <v>82</v>
      </c>
      <c r="AB38" s="18">
        <v>74</v>
      </c>
      <c r="AC38" s="18">
        <v>68</v>
      </c>
      <c r="AD38" s="18">
        <v>64</v>
      </c>
      <c r="AE38" s="18">
        <v>62</v>
      </c>
      <c r="AF38" s="18">
        <v>61</v>
      </c>
      <c r="AG38" s="18">
        <v>65</v>
      </c>
      <c r="AH38" s="18">
        <v>66</v>
      </c>
      <c r="AI38" s="18">
        <v>61</v>
      </c>
      <c r="AJ38" s="18">
        <v>45</v>
      </c>
      <c r="AK38" s="18">
        <v>31</v>
      </c>
      <c r="AL38" s="18">
        <v>42</v>
      </c>
      <c r="AM38" s="18">
        <v>18</v>
      </c>
      <c r="AN38" s="18">
        <v>1</v>
      </c>
      <c r="AO38" s="18">
        <v>262</v>
      </c>
      <c r="AP38" s="18">
        <v>53</v>
      </c>
      <c r="AQ38" s="18">
        <v>47</v>
      </c>
      <c r="AR38" s="18">
        <v>215</v>
      </c>
      <c r="AS38" s="18">
        <v>23</v>
      </c>
    </row>
    <row r="39" spans="1:45" s="9" customFormat="1" x14ac:dyDescent="0.25">
      <c r="A39" s="15" t="s">
        <v>102</v>
      </c>
      <c r="B39" s="16" t="s">
        <v>103</v>
      </c>
      <c r="C39" s="17">
        <f t="shared" si="17"/>
        <v>818</v>
      </c>
      <c r="D39" s="17">
        <v>760</v>
      </c>
      <c r="E39" s="18">
        <v>11</v>
      </c>
      <c r="F39" s="18">
        <v>11</v>
      </c>
      <c r="G39" s="18">
        <v>12</v>
      </c>
      <c r="H39" s="18">
        <v>12</v>
      </c>
      <c r="I39" s="18">
        <v>12</v>
      </c>
      <c r="J39" s="51">
        <f t="shared" si="18"/>
        <v>58</v>
      </c>
      <c r="K39" s="18">
        <v>13</v>
      </c>
      <c r="L39" s="18">
        <v>13</v>
      </c>
      <c r="M39" s="18">
        <v>13</v>
      </c>
      <c r="N39" s="18">
        <v>14</v>
      </c>
      <c r="O39" s="18">
        <v>14</v>
      </c>
      <c r="P39" s="18">
        <v>14</v>
      </c>
      <c r="Q39" s="18">
        <v>14</v>
      </c>
      <c r="R39" s="18">
        <v>14</v>
      </c>
      <c r="S39" s="18">
        <v>14</v>
      </c>
      <c r="T39" s="18">
        <v>14</v>
      </c>
      <c r="U39" s="18">
        <v>14</v>
      </c>
      <c r="V39" s="18">
        <v>13</v>
      </c>
      <c r="W39" s="18">
        <v>13</v>
      </c>
      <c r="X39" s="18">
        <v>13</v>
      </c>
      <c r="Y39" s="18">
        <v>12</v>
      </c>
      <c r="Z39" s="18">
        <v>53</v>
      </c>
      <c r="AA39" s="18">
        <v>51</v>
      </c>
      <c r="AB39" s="18">
        <v>46</v>
      </c>
      <c r="AC39" s="18">
        <v>42</v>
      </c>
      <c r="AD39" s="18">
        <v>40</v>
      </c>
      <c r="AE39" s="18">
        <v>38</v>
      </c>
      <c r="AF39" s="18">
        <v>38</v>
      </c>
      <c r="AG39" s="18">
        <v>40</v>
      </c>
      <c r="AH39" s="18">
        <v>41</v>
      </c>
      <c r="AI39" s="18">
        <v>38</v>
      </c>
      <c r="AJ39" s="18">
        <v>28</v>
      </c>
      <c r="AK39" s="18">
        <v>19</v>
      </c>
      <c r="AL39" s="18">
        <v>26</v>
      </c>
      <c r="AM39" s="18">
        <v>11</v>
      </c>
      <c r="AN39" s="18">
        <v>1</v>
      </c>
      <c r="AO39" s="18">
        <v>162</v>
      </c>
      <c r="AP39" s="18">
        <v>33</v>
      </c>
      <c r="AQ39" s="18">
        <v>29</v>
      </c>
      <c r="AR39" s="18">
        <v>133</v>
      </c>
      <c r="AS39" s="18">
        <v>14</v>
      </c>
    </row>
    <row r="40" spans="1:45" s="9" customFormat="1" x14ac:dyDescent="0.25">
      <c r="A40" s="15" t="s">
        <v>104</v>
      </c>
      <c r="B40" s="16" t="s">
        <v>105</v>
      </c>
      <c r="C40" s="17">
        <f t="shared" si="17"/>
        <v>1217</v>
      </c>
      <c r="D40" s="17">
        <v>1130</v>
      </c>
      <c r="E40" s="18">
        <v>17</v>
      </c>
      <c r="F40" s="18">
        <v>17</v>
      </c>
      <c r="G40" s="18">
        <v>17</v>
      </c>
      <c r="H40" s="18">
        <v>18</v>
      </c>
      <c r="I40" s="18">
        <v>18</v>
      </c>
      <c r="J40" s="51">
        <f t="shared" si="18"/>
        <v>87</v>
      </c>
      <c r="K40" s="18">
        <v>19</v>
      </c>
      <c r="L40" s="18">
        <v>19</v>
      </c>
      <c r="M40" s="18">
        <v>20</v>
      </c>
      <c r="N40" s="18">
        <v>20</v>
      </c>
      <c r="O40" s="18">
        <v>20</v>
      </c>
      <c r="P40" s="18">
        <v>21</v>
      </c>
      <c r="Q40" s="18">
        <v>21</v>
      </c>
      <c r="R40" s="18">
        <v>21</v>
      </c>
      <c r="S40" s="18">
        <v>21</v>
      </c>
      <c r="T40" s="18">
        <v>21</v>
      </c>
      <c r="U40" s="18">
        <v>20</v>
      </c>
      <c r="V40" s="18">
        <v>20</v>
      </c>
      <c r="W40" s="18">
        <v>19</v>
      </c>
      <c r="X40" s="18">
        <v>19</v>
      </c>
      <c r="Y40" s="18">
        <v>18</v>
      </c>
      <c r="Z40" s="18">
        <v>79</v>
      </c>
      <c r="AA40" s="18">
        <v>76</v>
      </c>
      <c r="AB40" s="18">
        <v>68</v>
      </c>
      <c r="AC40" s="18">
        <v>63</v>
      </c>
      <c r="AD40" s="18">
        <v>59</v>
      </c>
      <c r="AE40" s="18">
        <v>57</v>
      </c>
      <c r="AF40" s="18">
        <v>56</v>
      </c>
      <c r="AG40" s="18">
        <v>60</v>
      </c>
      <c r="AH40" s="18">
        <v>61</v>
      </c>
      <c r="AI40" s="18">
        <v>56</v>
      </c>
      <c r="AJ40" s="18">
        <v>41</v>
      </c>
      <c r="AK40" s="18">
        <v>29</v>
      </c>
      <c r="AL40" s="18">
        <v>39</v>
      </c>
      <c r="AM40" s="18">
        <v>17</v>
      </c>
      <c r="AN40" s="18">
        <v>1</v>
      </c>
      <c r="AO40" s="18">
        <v>242</v>
      </c>
      <c r="AP40" s="18">
        <v>49</v>
      </c>
      <c r="AQ40" s="18">
        <v>43</v>
      </c>
      <c r="AR40" s="18">
        <v>199</v>
      </c>
      <c r="AS40" s="18">
        <v>22</v>
      </c>
    </row>
    <row r="41" spans="1:45" s="9" customFormat="1" x14ac:dyDescent="0.25">
      <c r="A41" s="15" t="s">
        <v>106</v>
      </c>
      <c r="B41" s="16" t="s">
        <v>107</v>
      </c>
      <c r="C41" s="17">
        <f t="shared" si="17"/>
        <v>1175</v>
      </c>
      <c r="D41" s="17">
        <v>1091</v>
      </c>
      <c r="E41" s="18">
        <v>16</v>
      </c>
      <c r="F41" s="18">
        <v>16</v>
      </c>
      <c r="G41" s="18">
        <v>17</v>
      </c>
      <c r="H41" s="18">
        <v>17</v>
      </c>
      <c r="I41" s="18">
        <v>18</v>
      </c>
      <c r="J41" s="51">
        <f t="shared" si="18"/>
        <v>84</v>
      </c>
      <c r="K41" s="18">
        <v>18</v>
      </c>
      <c r="L41" s="18">
        <v>19</v>
      </c>
      <c r="M41" s="18">
        <v>19</v>
      </c>
      <c r="N41" s="18">
        <v>19</v>
      </c>
      <c r="O41" s="18">
        <v>20</v>
      </c>
      <c r="P41" s="18">
        <v>20</v>
      </c>
      <c r="Q41" s="18">
        <v>20</v>
      </c>
      <c r="R41" s="18">
        <v>21</v>
      </c>
      <c r="S41" s="18">
        <v>20</v>
      </c>
      <c r="T41" s="18">
        <v>20</v>
      </c>
      <c r="U41" s="18">
        <v>20</v>
      </c>
      <c r="V41" s="18">
        <v>19</v>
      </c>
      <c r="W41" s="18">
        <v>19</v>
      </c>
      <c r="X41" s="18">
        <v>18</v>
      </c>
      <c r="Y41" s="18">
        <v>17</v>
      </c>
      <c r="Z41" s="18">
        <v>76</v>
      </c>
      <c r="AA41" s="18">
        <v>73</v>
      </c>
      <c r="AB41" s="18">
        <v>66</v>
      </c>
      <c r="AC41" s="18">
        <v>61</v>
      </c>
      <c r="AD41" s="18">
        <v>57</v>
      </c>
      <c r="AE41" s="18">
        <v>55</v>
      </c>
      <c r="AF41" s="18">
        <v>54</v>
      </c>
      <c r="AG41" s="18">
        <v>58</v>
      </c>
      <c r="AH41" s="18">
        <v>59</v>
      </c>
      <c r="AI41" s="18">
        <v>54</v>
      </c>
      <c r="AJ41" s="18">
        <v>40</v>
      </c>
      <c r="AK41" s="18">
        <v>28</v>
      </c>
      <c r="AL41" s="18">
        <v>37</v>
      </c>
      <c r="AM41" s="18">
        <v>16</v>
      </c>
      <c r="AN41" s="18">
        <v>1</v>
      </c>
      <c r="AO41" s="18">
        <v>233</v>
      </c>
      <c r="AP41" s="18">
        <v>48</v>
      </c>
      <c r="AQ41" s="18">
        <v>42</v>
      </c>
      <c r="AR41" s="18">
        <v>192</v>
      </c>
      <c r="AS41" s="18">
        <v>21</v>
      </c>
    </row>
    <row r="42" spans="1:45" s="9" customFormat="1" x14ac:dyDescent="0.25">
      <c r="A42" s="15" t="s">
        <v>108</v>
      </c>
      <c r="B42" s="16" t="s">
        <v>109</v>
      </c>
      <c r="C42" s="17">
        <f t="shared" si="17"/>
        <v>1643</v>
      </c>
      <c r="D42" s="17">
        <v>1526</v>
      </c>
      <c r="E42" s="18">
        <v>22</v>
      </c>
      <c r="F42" s="18">
        <v>23</v>
      </c>
      <c r="G42" s="18">
        <v>23</v>
      </c>
      <c r="H42" s="18">
        <v>24</v>
      </c>
      <c r="I42" s="18">
        <v>25</v>
      </c>
      <c r="J42" s="51">
        <f t="shared" si="18"/>
        <v>117</v>
      </c>
      <c r="K42" s="18">
        <v>25</v>
      </c>
      <c r="L42" s="18">
        <v>26</v>
      </c>
      <c r="M42" s="18">
        <v>27</v>
      </c>
      <c r="N42" s="18">
        <v>27</v>
      </c>
      <c r="O42" s="18">
        <v>28</v>
      </c>
      <c r="P42" s="18">
        <v>28</v>
      </c>
      <c r="Q42" s="18">
        <v>29</v>
      </c>
      <c r="R42" s="18">
        <v>29</v>
      </c>
      <c r="S42" s="18">
        <v>28</v>
      </c>
      <c r="T42" s="18">
        <v>28</v>
      </c>
      <c r="U42" s="18">
        <v>27</v>
      </c>
      <c r="V42" s="18">
        <v>27</v>
      </c>
      <c r="W42" s="18">
        <v>26</v>
      </c>
      <c r="X42" s="18">
        <v>25</v>
      </c>
      <c r="Y42" s="18">
        <v>24</v>
      </c>
      <c r="Z42" s="18">
        <v>107</v>
      </c>
      <c r="AA42" s="18">
        <v>103</v>
      </c>
      <c r="AB42" s="18">
        <v>92</v>
      </c>
      <c r="AC42" s="18">
        <v>85</v>
      </c>
      <c r="AD42" s="18">
        <v>80</v>
      </c>
      <c r="AE42" s="18">
        <v>77</v>
      </c>
      <c r="AF42" s="18">
        <v>75</v>
      </c>
      <c r="AG42" s="18">
        <v>81</v>
      </c>
      <c r="AH42" s="18">
        <v>82</v>
      </c>
      <c r="AI42" s="18">
        <v>76</v>
      </c>
      <c r="AJ42" s="18">
        <v>56</v>
      </c>
      <c r="AK42" s="18">
        <v>39</v>
      </c>
      <c r="AL42" s="18">
        <v>52</v>
      </c>
      <c r="AM42" s="18">
        <v>23</v>
      </c>
      <c r="AN42" s="18">
        <v>2</v>
      </c>
      <c r="AO42" s="18">
        <v>326</v>
      </c>
      <c r="AP42" s="18">
        <v>67</v>
      </c>
      <c r="AQ42" s="18">
        <v>58</v>
      </c>
      <c r="AR42" s="18">
        <v>268</v>
      </c>
      <c r="AS42" s="18">
        <v>29</v>
      </c>
    </row>
    <row r="43" spans="1:45" s="12" customFormat="1" ht="14.25" x14ac:dyDescent="0.2">
      <c r="A43" s="99" t="s">
        <v>111</v>
      </c>
      <c r="B43" s="100"/>
      <c r="C43" s="42">
        <f>SUM(C44:C56)</f>
        <v>15859</v>
      </c>
      <c r="D43" s="42">
        <v>14462</v>
      </c>
      <c r="E43" s="42">
        <f t="shared" ref="E43:AS43" si="19">SUM(E44:E56)</f>
        <v>275</v>
      </c>
      <c r="F43" s="42">
        <f t="shared" si="19"/>
        <v>280</v>
      </c>
      <c r="G43" s="42">
        <f t="shared" si="19"/>
        <v>282</v>
      </c>
      <c r="H43" s="42">
        <f t="shared" si="19"/>
        <v>281</v>
      </c>
      <c r="I43" s="42">
        <f t="shared" si="19"/>
        <v>279</v>
      </c>
      <c r="J43" s="55">
        <f t="shared" si="19"/>
        <v>1397</v>
      </c>
      <c r="K43" s="42">
        <f t="shared" si="19"/>
        <v>274</v>
      </c>
      <c r="L43" s="42">
        <f t="shared" si="19"/>
        <v>269</v>
      </c>
      <c r="M43" s="42">
        <f t="shared" si="19"/>
        <v>263</v>
      </c>
      <c r="N43" s="42">
        <f t="shared" si="19"/>
        <v>256</v>
      </c>
      <c r="O43" s="42">
        <f t="shared" si="19"/>
        <v>251</v>
      </c>
      <c r="P43" s="42">
        <f t="shared" si="19"/>
        <v>244</v>
      </c>
      <c r="Q43" s="42">
        <f t="shared" si="19"/>
        <v>238</v>
      </c>
      <c r="R43" s="42">
        <f t="shared" si="19"/>
        <v>236</v>
      </c>
      <c r="S43" s="42">
        <f t="shared" si="19"/>
        <v>239</v>
      </c>
      <c r="T43" s="42">
        <f t="shared" si="19"/>
        <v>247</v>
      </c>
      <c r="U43" s="42">
        <f t="shared" si="19"/>
        <v>254</v>
      </c>
      <c r="V43" s="42">
        <f t="shared" si="19"/>
        <v>262</v>
      </c>
      <c r="W43" s="42">
        <f t="shared" si="19"/>
        <v>270</v>
      </c>
      <c r="X43" s="42">
        <f t="shared" si="19"/>
        <v>278</v>
      </c>
      <c r="Y43" s="42">
        <f t="shared" si="19"/>
        <v>288</v>
      </c>
      <c r="Z43" s="42">
        <f t="shared" si="19"/>
        <v>1502</v>
      </c>
      <c r="AA43" s="42">
        <f t="shared" si="19"/>
        <v>1345</v>
      </c>
      <c r="AB43" s="42">
        <f t="shared" si="19"/>
        <v>1090</v>
      </c>
      <c r="AC43" s="42">
        <f t="shared" si="19"/>
        <v>912</v>
      </c>
      <c r="AD43" s="42">
        <f t="shared" si="19"/>
        <v>840</v>
      </c>
      <c r="AE43" s="42">
        <f t="shared" si="19"/>
        <v>693</v>
      </c>
      <c r="AF43" s="42">
        <f t="shared" si="19"/>
        <v>596</v>
      </c>
      <c r="AG43" s="42">
        <f t="shared" si="19"/>
        <v>522</v>
      </c>
      <c r="AH43" s="42">
        <f t="shared" si="19"/>
        <v>414</v>
      </c>
      <c r="AI43" s="42">
        <f t="shared" si="19"/>
        <v>455</v>
      </c>
      <c r="AJ43" s="42">
        <f t="shared" si="19"/>
        <v>350</v>
      </c>
      <c r="AK43" s="42">
        <f t="shared" si="19"/>
        <v>214</v>
      </c>
      <c r="AL43" s="42">
        <f t="shared" si="19"/>
        <v>263</v>
      </c>
      <c r="AM43" s="42">
        <f t="shared" si="19"/>
        <v>282</v>
      </c>
      <c r="AN43" s="42">
        <f t="shared" si="19"/>
        <v>21</v>
      </c>
      <c r="AO43" s="42">
        <f t="shared" si="19"/>
        <v>3568</v>
      </c>
      <c r="AP43" s="42">
        <f t="shared" si="19"/>
        <v>607</v>
      </c>
      <c r="AQ43" s="42">
        <f t="shared" si="19"/>
        <v>635</v>
      </c>
      <c r="AR43" s="42">
        <f t="shared" si="19"/>
        <v>2931</v>
      </c>
      <c r="AS43" s="42">
        <f t="shared" si="19"/>
        <v>364</v>
      </c>
    </row>
    <row r="44" spans="1:45" s="9" customFormat="1" x14ac:dyDescent="0.25">
      <c r="A44" s="15" t="s">
        <v>112</v>
      </c>
      <c r="B44" s="16" t="s">
        <v>113</v>
      </c>
      <c r="C44" s="17">
        <f t="shared" ref="C44:C56" si="20">SUM(E44:AL44)</f>
        <v>3098</v>
      </c>
      <c r="D44" s="17">
        <v>2812</v>
      </c>
      <c r="E44" s="18">
        <v>58</v>
      </c>
      <c r="F44" s="18">
        <v>58</v>
      </c>
      <c r="G44" s="18">
        <v>58</v>
      </c>
      <c r="H44" s="18">
        <v>57</v>
      </c>
      <c r="I44" s="18">
        <v>55</v>
      </c>
      <c r="J44" s="51">
        <f t="shared" ref="J44:J56" si="21">SUM(E44:I44)</f>
        <v>286</v>
      </c>
      <c r="K44" s="18">
        <v>53</v>
      </c>
      <c r="L44" s="18">
        <v>53</v>
      </c>
      <c r="M44" s="18">
        <v>51</v>
      </c>
      <c r="N44" s="18">
        <v>49</v>
      </c>
      <c r="O44" s="18">
        <v>47</v>
      </c>
      <c r="P44" s="18">
        <v>45</v>
      </c>
      <c r="Q44" s="18">
        <v>45</v>
      </c>
      <c r="R44" s="18">
        <v>43</v>
      </c>
      <c r="S44" s="18">
        <v>45</v>
      </c>
      <c r="T44" s="18">
        <v>46</v>
      </c>
      <c r="U44" s="18">
        <v>49</v>
      </c>
      <c r="V44" s="18">
        <v>50</v>
      </c>
      <c r="W44" s="18">
        <v>52</v>
      </c>
      <c r="X44" s="18">
        <v>54</v>
      </c>
      <c r="Y44" s="18">
        <v>53</v>
      </c>
      <c r="Z44" s="18">
        <v>282</v>
      </c>
      <c r="AA44" s="18">
        <v>272</v>
      </c>
      <c r="AB44" s="18">
        <v>226</v>
      </c>
      <c r="AC44" s="18">
        <v>180</v>
      </c>
      <c r="AD44" s="18">
        <v>167</v>
      </c>
      <c r="AE44" s="18">
        <v>133</v>
      </c>
      <c r="AF44" s="18">
        <v>117</v>
      </c>
      <c r="AG44" s="18">
        <v>102</v>
      </c>
      <c r="AH44" s="18">
        <v>79</v>
      </c>
      <c r="AI44" s="18">
        <v>81</v>
      </c>
      <c r="AJ44" s="18">
        <v>64</v>
      </c>
      <c r="AK44" s="18">
        <v>39</v>
      </c>
      <c r="AL44" s="18">
        <v>49</v>
      </c>
      <c r="AM44" s="18">
        <v>60</v>
      </c>
      <c r="AN44" s="18">
        <v>4</v>
      </c>
      <c r="AO44" s="18">
        <v>737</v>
      </c>
      <c r="AP44" s="18">
        <v>115</v>
      </c>
      <c r="AQ44" s="18">
        <v>134</v>
      </c>
      <c r="AR44" s="18">
        <v>603</v>
      </c>
      <c r="AS44" s="18">
        <v>76</v>
      </c>
    </row>
    <row r="45" spans="1:45" s="9" customFormat="1" x14ac:dyDescent="0.25">
      <c r="A45" s="15" t="s">
        <v>114</v>
      </c>
      <c r="B45" s="16" t="s">
        <v>115</v>
      </c>
      <c r="C45" s="17">
        <f t="shared" si="20"/>
        <v>1838</v>
      </c>
      <c r="D45" s="17">
        <v>1667</v>
      </c>
      <c r="E45" s="18">
        <v>35</v>
      </c>
      <c r="F45" s="18">
        <v>35</v>
      </c>
      <c r="G45" s="18">
        <v>34</v>
      </c>
      <c r="H45" s="18">
        <v>34</v>
      </c>
      <c r="I45" s="18">
        <v>33</v>
      </c>
      <c r="J45" s="51">
        <f t="shared" si="21"/>
        <v>171</v>
      </c>
      <c r="K45" s="18">
        <v>32</v>
      </c>
      <c r="L45" s="18">
        <v>31</v>
      </c>
      <c r="M45" s="18">
        <v>30</v>
      </c>
      <c r="N45" s="18">
        <v>29</v>
      </c>
      <c r="O45" s="18">
        <v>28</v>
      </c>
      <c r="P45" s="18">
        <v>27</v>
      </c>
      <c r="Q45" s="18">
        <v>26</v>
      </c>
      <c r="R45" s="18">
        <v>26</v>
      </c>
      <c r="S45" s="18">
        <v>26</v>
      </c>
      <c r="T45" s="18">
        <v>27</v>
      </c>
      <c r="U45" s="18">
        <v>28</v>
      </c>
      <c r="V45" s="18">
        <v>30</v>
      </c>
      <c r="W45" s="18">
        <v>31</v>
      </c>
      <c r="X45" s="18">
        <v>31</v>
      </c>
      <c r="Y45" s="18">
        <v>32</v>
      </c>
      <c r="Z45" s="18">
        <v>167</v>
      </c>
      <c r="AA45" s="18">
        <v>161</v>
      </c>
      <c r="AB45" s="18">
        <v>134</v>
      </c>
      <c r="AC45" s="18">
        <v>106</v>
      </c>
      <c r="AD45" s="18">
        <v>99</v>
      </c>
      <c r="AE45" s="18">
        <v>78</v>
      </c>
      <c r="AF45" s="18">
        <v>70</v>
      </c>
      <c r="AG45" s="18">
        <v>61</v>
      </c>
      <c r="AH45" s="18">
        <v>47</v>
      </c>
      <c r="AI45" s="18">
        <v>48</v>
      </c>
      <c r="AJ45" s="18">
        <v>39</v>
      </c>
      <c r="AK45" s="18">
        <v>23</v>
      </c>
      <c r="AL45" s="18">
        <v>29</v>
      </c>
      <c r="AM45" s="18">
        <v>35</v>
      </c>
      <c r="AN45" s="18">
        <v>3</v>
      </c>
      <c r="AO45" s="18">
        <v>435</v>
      </c>
      <c r="AP45" s="18">
        <v>68</v>
      </c>
      <c r="AQ45" s="18">
        <v>79</v>
      </c>
      <c r="AR45" s="18">
        <v>356</v>
      </c>
      <c r="AS45" s="18">
        <v>45</v>
      </c>
    </row>
    <row r="46" spans="1:45" s="9" customFormat="1" x14ac:dyDescent="0.25">
      <c r="A46" s="15" t="s">
        <v>116</v>
      </c>
      <c r="B46" s="16" t="s">
        <v>117</v>
      </c>
      <c r="C46" s="17">
        <f t="shared" si="20"/>
        <v>837</v>
      </c>
      <c r="D46" s="17">
        <v>759</v>
      </c>
      <c r="E46" s="18">
        <v>16</v>
      </c>
      <c r="F46" s="18">
        <v>16</v>
      </c>
      <c r="G46" s="18">
        <v>16</v>
      </c>
      <c r="H46" s="18">
        <v>15</v>
      </c>
      <c r="I46" s="18">
        <v>15</v>
      </c>
      <c r="J46" s="51">
        <f t="shared" si="21"/>
        <v>78</v>
      </c>
      <c r="K46" s="18">
        <v>15</v>
      </c>
      <c r="L46" s="18">
        <v>14</v>
      </c>
      <c r="M46" s="18">
        <v>14</v>
      </c>
      <c r="N46" s="18">
        <v>13</v>
      </c>
      <c r="O46" s="18">
        <v>13</v>
      </c>
      <c r="P46" s="18">
        <v>12</v>
      </c>
      <c r="Q46" s="18">
        <v>12</v>
      </c>
      <c r="R46" s="18">
        <v>12</v>
      </c>
      <c r="S46" s="18">
        <v>12</v>
      </c>
      <c r="T46" s="18">
        <v>12</v>
      </c>
      <c r="U46" s="18">
        <v>13</v>
      </c>
      <c r="V46" s="18">
        <v>13</v>
      </c>
      <c r="W46" s="18">
        <v>14</v>
      </c>
      <c r="X46" s="18">
        <v>14</v>
      </c>
      <c r="Y46" s="18">
        <v>15</v>
      </c>
      <c r="Z46" s="18">
        <v>76</v>
      </c>
      <c r="AA46" s="18">
        <v>73</v>
      </c>
      <c r="AB46" s="18">
        <v>61</v>
      </c>
      <c r="AC46" s="18">
        <v>48</v>
      </c>
      <c r="AD46" s="18">
        <v>45</v>
      </c>
      <c r="AE46" s="18">
        <v>36</v>
      </c>
      <c r="AF46" s="18">
        <v>32</v>
      </c>
      <c r="AG46" s="18">
        <v>28</v>
      </c>
      <c r="AH46" s="18">
        <v>21</v>
      </c>
      <c r="AI46" s="18">
        <v>22</v>
      </c>
      <c r="AJ46" s="18">
        <v>18</v>
      </c>
      <c r="AK46" s="18">
        <v>10</v>
      </c>
      <c r="AL46" s="18">
        <v>13</v>
      </c>
      <c r="AM46" s="18">
        <v>16</v>
      </c>
      <c r="AN46" s="18">
        <v>1</v>
      </c>
      <c r="AO46" s="18">
        <v>198</v>
      </c>
      <c r="AP46" s="18">
        <v>31</v>
      </c>
      <c r="AQ46" s="18">
        <v>36</v>
      </c>
      <c r="AR46" s="18">
        <v>162</v>
      </c>
      <c r="AS46" s="18">
        <v>21</v>
      </c>
    </row>
    <row r="47" spans="1:45" s="9" customFormat="1" x14ac:dyDescent="0.25">
      <c r="A47" s="15" t="s">
        <v>118</v>
      </c>
      <c r="B47" s="16" t="s">
        <v>119</v>
      </c>
      <c r="C47" s="17">
        <f t="shared" si="20"/>
        <v>787</v>
      </c>
      <c r="D47" s="17">
        <v>714</v>
      </c>
      <c r="E47" s="18">
        <v>15</v>
      </c>
      <c r="F47" s="18">
        <v>15</v>
      </c>
      <c r="G47" s="18">
        <v>15</v>
      </c>
      <c r="H47" s="18">
        <v>14</v>
      </c>
      <c r="I47" s="18">
        <v>14</v>
      </c>
      <c r="J47" s="51">
        <f t="shared" si="21"/>
        <v>73</v>
      </c>
      <c r="K47" s="18">
        <v>14</v>
      </c>
      <c r="L47" s="18">
        <v>13</v>
      </c>
      <c r="M47" s="18">
        <v>13</v>
      </c>
      <c r="N47" s="18">
        <v>12</v>
      </c>
      <c r="O47" s="18">
        <v>12</v>
      </c>
      <c r="P47" s="18">
        <v>12</v>
      </c>
      <c r="Q47" s="18">
        <v>11</v>
      </c>
      <c r="R47" s="18">
        <v>11</v>
      </c>
      <c r="S47" s="18">
        <v>11</v>
      </c>
      <c r="T47" s="18">
        <v>12</v>
      </c>
      <c r="U47" s="18">
        <v>12</v>
      </c>
      <c r="V47" s="18">
        <v>13</v>
      </c>
      <c r="W47" s="18">
        <v>13</v>
      </c>
      <c r="X47" s="18">
        <v>13</v>
      </c>
      <c r="Y47" s="18">
        <v>14</v>
      </c>
      <c r="Z47" s="18">
        <v>71</v>
      </c>
      <c r="AA47" s="18">
        <v>69</v>
      </c>
      <c r="AB47" s="18">
        <v>57</v>
      </c>
      <c r="AC47" s="18">
        <v>45</v>
      </c>
      <c r="AD47" s="18">
        <v>43</v>
      </c>
      <c r="AE47" s="18">
        <v>34</v>
      </c>
      <c r="AF47" s="18">
        <v>30</v>
      </c>
      <c r="AG47" s="18">
        <v>26</v>
      </c>
      <c r="AH47" s="18">
        <v>20</v>
      </c>
      <c r="AI47" s="18">
        <v>21</v>
      </c>
      <c r="AJ47" s="18">
        <v>17</v>
      </c>
      <c r="AK47" s="18">
        <v>10</v>
      </c>
      <c r="AL47" s="18">
        <v>12</v>
      </c>
      <c r="AM47" s="18">
        <v>15</v>
      </c>
      <c r="AN47" s="18">
        <v>1</v>
      </c>
      <c r="AO47" s="18">
        <v>187</v>
      </c>
      <c r="AP47" s="18">
        <v>29</v>
      </c>
      <c r="AQ47" s="18">
        <v>34</v>
      </c>
      <c r="AR47" s="18">
        <v>153</v>
      </c>
      <c r="AS47" s="18">
        <v>19</v>
      </c>
    </row>
    <row r="48" spans="1:45" s="9" customFormat="1" x14ac:dyDescent="0.25">
      <c r="A48" s="15" t="s">
        <v>120</v>
      </c>
      <c r="B48" s="16" t="s">
        <v>121</v>
      </c>
      <c r="C48" s="17">
        <f t="shared" si="20"/>
        <v>921</v>
      </c>
      <c r="D48" s="17">
        <v>836</v>
      </c>
      <c r="E48" s="18">
        <v>17</v>
      </c>
      <c r="F48" s="18">
        <v>17</v>
      </c>
      <c r="G48" s="18">
        <v>17</v>
      </c>
      <c r="H48" s="18">
        <v>17</v>
      </c>
      <c r="I48" s="18">
        <v>17</v>
      </c>
      <c r="J48" s="51">
        <f t="shared" si="21"/>
        <v>85</v>
      </c>
      <c r="K48" s="18">
        <v>16</v>
      </c>
      <c r="L48" s="18">
        <v>16</v>
      </c>
      <c r="M48" s="18">
        <v>15</v>
      </c>
      <c r="N48" s="18">
        <v>15</v>
      </c>
      <c r="O48" s="18">
        <v>14</v>
      </c>
      <c r="P48" s="18">
        <v>14</v>
      </c>
      <c r="Q48" s="18">
        <v>13</v>
      </c>
      <c r="R48" s="18">
        <v>13</v>
      </c>
      <c r="S48" s="18">
        <v>13</v>
      </c>
      <c r="T48" s="18">
        <v>14</v>
      </c>
      <c r="U48" s="18">
        <v>14</v>
      </c>
      <c r="V48" s="18">
        <v>15</v>
      </c>
      <c r="W48" s="18">
        <v>15</v>
      </c>
      <c r="X48" s="18">
        <v>16</v>
      </c>
      <c r="Y48" s="18">
        <v>16</v>
      </c>
      <c r="Z48" s="18">
        <v>84</v>
      </c>
      <c r="AA48" s="18">
        <v>81</v>
      </c>
      <c r="AB48" s="18">
        <v>67</v>
      </c>
      <c r="AC48" s="18">
        <v>53</v>
      </c>
      <c r="AD48" s="18">
        <v>50</v>
      </c>
      <c r="AE48" s="18">
        <v>39</v>
      </c>
      <c r="AF48" s="18">
        <v>35</v>
      </c>
      <c r="AG48" s="18">
        <v>30</v>
      </c>
      <c r="AH48" s="18">
        <v>24</v>
      </c>
      <c r="AI48" s="18">
        <v>24</v>
      </c>
      <c r="AJ48" s="18">
        <v>19</v>
      </c>
      <c r="AK48" s="18">
        <v>12</v>
      </c>
      <c r="AL48" s="18">
        <v>14</v>
      </c>
      <c r="AM48" s="18">
        <v>18</v>
      </c>
      <c r="AN48" s="18">
        <v>1</v>
      </c>
      <c r="AO48" s="18">
        <v>219</v>
      </c>
      <c r="AP48" s="18">
        <v>34</v>
      </c>
      <c r="AQ48" s="18">
        <v>40</v>
      </c>
      <c r="AR48" s="18">
        <v>179</v>
      </c>
      <c r="AS48" s="18">
        <v>23</v>
      </c>
    </row>
    <row r="49" spans="1:45" s="9" customFormat="1" x14ac:dyDescent="0.25">
      <c r="A49" s="15" t="s">
        <v>122</v>
      </c>
      <c r="B49" s="16" t="s">
        <v>123</v>
      </c>
      <c r="C49" s="17">
        <f t="shared" si="20"/>
        <v>1125</v>
      </c>
      <c r="D49" s="17">
        <v>1021</v>
      </c>
      <c r="E49" s="18">
        <v>21</v>
      </c>
      <c r="F49" s="18">
        <v>21</v>
      </c>
      <c r="G49" s="18">
        <v>21</v>
      </c>
      <c r="H49" s="18">
        <v>21</v>
      </c>
      <c r="I49" s="18">
        <v>20</v>
      </c>
      <c r="J49" s="51">
        <f t="shared" si="21"/>
        <v>104</v>
      </c>
      <c r="K49" s="18">
        <v>20</v>
      </c>
      <c r="L49" s="18">
        <v>19</v>
      </c>
      <c r="M49" s="18">
        <v>18</v>
      </c>
      <c r="N49" s="18">
        <v>18</v>
      </c>
      <c r="O49" s="18">
        <v>17</v>
      </c>
      <c r="P49" s="18">
        <v>17</v>
      </c>
      <c r="Q49" s="18">
        <v>16</v>
      </c>
      <c r="R49" s="18">
        <v>16</v>
      </c>
      <c r="S49" s="18">
        <v>16</v>
      </c>
      <c r="T49" s="18">
        <v>17</v>
      </c>
      <c r="U49" s="18">
        <v>17</v>
      </c>
      <c r="V49" s="18">
        <v>18</v>
      </c>
      <c r="W49" s="18">
        <v>19</v>
      </c>
      <c r="X49" s="18">
        <v>19</v>
      </c>
      <c r="Y49" s="18">
        <v>20</v>
      </c>
      <c r="Z49" s="18">
        <v>102</v>
      </c>
      <c r="AA49" s="18">
        <v>98</v>
      </c>
      <c r="AB49" s="18">
        <v>82</v>
      </c>
      <c r="AC49" s="18">
        <v>65</v>
      </c>
      <c r="AD49" s="18">
        <v>61</v>
      </c>
      <c r="AE49" s="18">
        <v>48</v>
      </c>
      <c r="AF49" s="18">
        <v>43</v>
      </c>
      <c r="AG49" s="18">
        <v>37</v>
      </c>
      <c r="AH49" s="18">
        <v>29</v>
      </c>
      <c r="AI49" s="18">
        <v>29</v>
      </c>
      <c r="AJ49" s="18">
        <v>24</v>
      </c>
      <c r="AK49" s="18">
        <v>14</v>
      </c>
      <c r="AL49" s="18">
        <v>18</v>
      </c>
      <c r="AM49" s="18">
        <v>22</v>
      </c>
      <c r="AN49" s="18">
        <v>2</v>
      </c>
      <c r="AO49" s="18">
        <v>266</v>
      </c>
      <c r="AP49" s="18">
        <v>42</v>
      </c>
      <c r="AQ49" s="18">
        <v>48</v>
      </c>
      <c r="AR49" s="18">
        <v>218</v>
      </c>
      <c r="AS49" s="18">
        <v>28</v>
      </c>
    </row>
    <row r="50" spans="1:45" s="9" customFormat="1" x14ac:dyDescent="0.25">
      <c r="A50" s="15" t="s">
        <v>125</v>
      </c>
      <c r="B50" s="16" t="s">
        <v>126</v>
      </c>
      <c r="C50" s="17">
        <f t="shared" si="20"/>
        <v>3653</v>
      </c>
      <c r="D50" s="17">
        <v>3354</v>
      </c>
      <c r="E50" s="18">
        <v>55</v>
      </c>
      <c r="F50" s="18">
        <v>58</v>
      </c>
      <c r="G50" s="18">
        <v>60</v>
      </c>
      <c r="H50" s="18">
        <v>62</v>
      </c>
      <c r="I50" s="18">
        <v>64</v>
      </c>
      <c r="J50" s="51">
        <f t="shared" si="21"/>
        <v>299</v>
      </c>
      <c r="K50" s="18">
        <v>64</v>
      </c>
      <c r="L50" s="18">
        <v>65</v>
      </c>
      <c r="M50" s="18">
        <v>65</v>
      </c>
      <c r="N50" s="18">
        <v>65</v>
      </c>
      <c r="O50" s="18">
        <v>65</v>
      </c>
      <c r="P50" s="18">
        <v>64</v>
      </c>
      <c r="Q50" s="18">
        <v>64</v>
      </c>
      <c r="R50" s="18">
        <v>64</v>
      </c>
      <c r="S50" s="18">
        <v>62</v>
      </c>
      <c r="T50" s="18">
        <v>61</v>
      </c>
      <c r="U50" s="18">
        <v>58</v>
      </c>
      <c r="V50" s="18">
        <v>56</v>
      </c>
      <c r="W50" s="18">
        <v>56</v>
      </c>
      <c r="X50" s="18">
        <v>59</v>
      </c>
      <c r="Y50" s="18">
        <v>64</v>
      </c>
      <c r="Z50" s="18">
        <v>355</v>
      </c>
      <c r="AA50" s="18">
        <v>275</v>
      </c>
      <c r="AB50" s="18">
        <v>209</v>
      </c>
      <c r="AC50" s="18">
        <v>195</v>
      </c>
      <c r="AD50" s="18">
        <v>181</v>
      </c>
      <c r="AE50" s="18">
        <v>169</v>
      </c>
      <c r="AF50" s="18">
        <v>127</v>
      </c>
      <c r="AG50" s="18">
        <v>140</v>
      </c>
      <c r="AH50" s="18">
        <v>105</v>
      </c>
      <c r="AI50" s="18">
        <v>132</v>
      </c>
      <c r="AJ50" s="18">
        <v>102</v>
      </c>
      <c r="AK50" s="18">
        <v>55</v>
      </c>
      <c r="AL50" s="18">
        <v>78</v>
      </c>
      <c r="AM50" s="18">
        <v>56</v>
      </c>
      <c r="AN50" s="18">
        <v>5</v>
      </c>
      <c r="AO50" s="18">
        <v>798</v>
      </c>
      <c r="AP50" s="18">
        <v>162</v>
      </c>
      <c r="AQ50" s="18">
        <v>142</v>
      </c>
      <c r="AR50" s="18">
        <v>655</v>
      </c>
      <c r="AS50" s="18">
        <v>73</v>
      </c>
    </row>
    <row r="51" spans="1:45" s="9" customFormat="1" x14ac:dyDescent="0.25">
      <c r="A51" s="15" t="s">
        <v>127</v>
      </c>
      <c r="B51" s="16" t="s">
        <v>128</v>
      </c>
      <c r="C51" s="17">
        <f t="shared" si="20"/>
        <v>1169</v>
      </c>
      <c r="D51" s="17">
        <v>1075</v>
      </c>
      <c r="E51" s="18">
        <v>17</v>
      </c>
      <c r="F51" s="18">
        <v>18</v>
      </c>
      <c r="G51" s="18">
        <v>19</v>
      </c>
      <c r="H51" s="18">
        <v>20</v>
      </c>
      <c r="I51" s="18">
        <v>20</v>
      </c>
      <c r="J51" s="51">
        <f t="shared" si="21"/>
        <v>94</v>
      </c>
      <c r="K51" s="18">
        <v>21</v>
      </c>
      <c r="L51" s="18">
        <v>21</v>
      </c>
      <c r="M51" s="18">
        <v>21</v>
      </c>
      <c r="N51" s="18">
        <v>21</v>
      </c>
      <c r="O51" s="18">
        <v>21</v>
      </c>
      <c r="P51" s="18">
        <v>21</v>
      </c>
      <c r="Q51" s="18">
        <v>21</v>
      </c>
      <c r="R51" s="18">
        <v>20</v>
      </c>
      <c r="S51" s="18">
        <v>20</v>
      </c>
      <c r="T51" s="18">
        <v>19</v>
      </c>
      <c r="U51" s="18">
        <v>19</v>
      </c>
      <c r="V51" s="18">
        <v>18</v>
      </c>
      <c r="W51" s="18">
        <v>18</v>
      </c>
      <c r="X51" s="18">
        <v>19</v>
      </c>
      <c r="Y51" s="18">
        <v>21</v>
      </c>
      <c r="Z51" s="18">
        <v>113</v>
      </c>
      <c r="AA51" s="18">
        <v>88</v>
      </c>
      <c r="AB51" s="18">
        <v>67</v>
      </c>
      <c r="AC51" s="18">
        <v>62</v>
      </c>
      <c r="AD51" s="18">
        <v>58</v>
      </c>
      <c r="AE51" s="18">
        <v>54</v>
      </c>
      <c r="AF51" s="18">
        <v>41</v>
      </c>
      <c r="AG51" s="18">
        <v>45</v>
      </c>
      <c r="AH51" s="18">
        <v>34</v>
      </c>
      <c r="AI51" s="18">
        <v>42</v>
      </c>
      <c r="AJ51" s="18">
        <v>33</v>
      </c>
      <c r="AK51" s="18">
        <v>18</v>
      </c>
      <c r="AL51" s="18">
        <v>25</v>
      </c>
      <c r="AM51" s="18">
        <v>18</v>
      </c>
      <c r="AN51" s="18">
        <v>1</v>
      </c>
      <c r="AO51" s="18">
        <v>255</v>
      </c>
      <c r="AP51" s="18">
        <v>52</v>
      </c>
      <c r="AQ51" s="18">
        <v>46</v>
      </c>
      <c r="AR51" s="18">
        <v>210</v>
      </c>
      <c r="AS51" s="18">
        <v>23</v>
      </c>
    </row>
    <row r="52" spans="1:45" s="9" customFormat="1" x14ac:dyDescent="0.25">
      <c r="A52" s="15" t="s">
        <v>130</v>
      </c>
      <c r="B52" s="16" t="s">
        <v>131</v>
      </c>
      <c r="C52" s="17">
        <f t="shared" si="20"/>
        <v>551</v>
      </c>
      <c r="D52" s="17">
        <v>504</v>
      </c>
      <c r="E52" s="18">
        <v>9</v>
      </c>
      <c r="F52" s="18">
        <v>10</v>
      </c>
      <c r="G52" s="18">
        <v>10</v>
      </c>
      <c r="H52" s="18">
        <v>9</v>
      </c>
      <c r="I52" s="18">
        <v>9</v>
      </c>
      <c r="J52" s="51">
        <f t="shared" si="21"/>
        <v>47</v>
      </c>
      <c r="K52" s="18">
        <v>8</v>
      </c>
      <c r="L52" s="18">
        <v>9</v>
      </c>
      <c r="M52" s="18">
        <v>8</v>
      </c>
      <c r="N52" s="18">
        <v>7</v>
      </c>
      <c r="O52" s="18">
        <v>7</v>
      </c>
      <c r="P52" s="18">
        <v>7</v>
      </c>
      <c r="Q52" s="18">
        <v>7</v>
      </c>
      <c r="R52" s="18">
        <v>8</v>
      </c>
      <c r="S52" s="18">
        <v>7</v>
      </c>
      <c r="T52" s="18">
        <v>8</v>
      </c>
      <c r="U52" s="18">
        <v>11</v>
      </c>
      <c r="V52" s="18">
        <v>12</v>
      </c>
      <c r="W52" s="18">
        <v>13</v>
      </c>
      <c r="X52" s="18">
        <v>12</v>
      </c>
      <c r="Y52" s="18">
        <v>12</v>
      </c>
      <c r="Z52" s="18">
        <v>57</v>
      </c>
      <c r="AA52" s="18">
        <v>51</v>
      </c>
      <c r="AB52" s="18">
        <v>42</v>
      </c>
      <c r="AC52" s="18">
        <v>36</v>
      </c>
      <c r="AD52" s="18">
        <v>32</v>
      </c>
      <c r="AE52" s="18">
        <v>22</v>
      </c>
      <c r="AF52" s="18">
        <v>25</v>
      </c>
      <c r="AG52" s="18">
        <v>12</v>
      </c>
      <c r="AH52" s="18">
        <v>12</v>
      </c>
      <c r="AI52" s="18">
        <v>13</v>
      </c>
      <c r="AJ52" s="18">
        <v>7</v>
      </c>
      <c r="AK52" s="18">
        <v>7</v>
      </c>
      <c r="AL52" s="18">
        <v>5</v>
      </c>
      <c r="AM52" s="18">
        <v>10</v>
      </c>
      <c r="AN52" s="18">
        <v>1</v>
      </c>
      <c r="AO52" s="18">
        <v>108</v>
      </c>
      <c r="AP52" s="18">
        <v>16</v>
      </c>
      <c r="AQ52" s="18">
        <v>17</v>
      </c>
      <c r="AR52" s="18">
        <v>92</v>
      </c>
      <c r="AS52" s="18">
        <v>13</v>
      </c>
    </row>
    <row r="53" spans="1:45" s="9" customFormat="1" x14ac:dyDescent="0.25">
      <c r="A53" s="15" t="s">
        <v>132</v>
      </c>
      <c r="B53" s="16" t="s">
        <v>133</v>
      </c>
      <c r="C53" s="17">
        <f t="shared" si="20"/>
        <v>708</v>
      </c>
      <c r="D53" s="17">
        <v>648</v>
      </c>
      <c r="E53" s="18">
        <v>12</v>
      </c>
      <c r="F53" s="18">
        <v>12</v>
      </c>
      <c r="G53" s="18">
        <v>12</v>
      </c>
      <c r="H53" s="18">
        <v>12</v>
      </c>
      <c r="I53" s="18">
        <v>12</v>
      </c>
      <c r="J53" s="51">
        <f t="shared" si="21"/>
        <v>60</v>
      </c>
      <c r="K53" s="18">
        <v>11</v>
      </c>
      <c r="L53" s="18">
        <v>11</v>
      </c>
      <c r="M53" s="18">
        <v>11</v>
      </c>
      <c r="N53" s="18">
        <v>10</v>
      </c>
      <c r="O53" s="18">
        <v>10</v>
      </c>
      <c r="P53" s="18">
        <v>9</v>
      </c>
      <c r="Q53" s="18">
        <v>9</v>
      </c>
      <c r="R53" s="18">
        <v>9</v>
      </c>
      <c r="S53" s="18">
        <v>10</v>
      </c>
      <c r="T53" s="18">
        <v>11</v>
      </c>
      <c r="U53" s="18">
        <v>13</v>
      </c>
      <c r="V53" s="18">
        <v>14</v>
      </c>
      <c r="W53" s="18">
        <v>15</v>
      </c>
      <c r="X53" s="18">
        <v>15</v>
      </c>
      <c r="Y53" s="18">
        <v>15</v>
      </c>
      <c r="Z53" s="18">
        <v>74</v>
      </c>
      <c r="AA53" s="18">
        <v>67</v>
      </c>
      <c r="AB53" s="18">
        <v>55</v>
      </c>
      <c r="AC53" s="18">
        <v>46</v>
      </c>
      <c r="AD53" s="18">
        <v>40</v>
      </c>
      <c r="AE53" s="18">
        <v>30</v>
      </c>
      <c r="AF53" s="18">
        <v>29</v>
      </c>
      <c r="AG53" s="18">
        <v>15</v>
      </c>
      <c r="AH53" s="18">
        <v>16</v>
      </c>
      <c r="AI53" s="18">
        <v>16</v>
      </c>
      <c r="AJ53" s="18">
        <v>10</v>
      </c>
      <c r="AK53" s="18">
        <v>10</v>
      </c>
      <c r="AL53" s="18">
        <v>7</v>
      </c>
      <c r="AM53" s="18">
        <v>12</v>
      </c>
      <c r="AN53" s="18">
        <v>1</v>
      </c>
      <c r="AO53" s="18">
        <v>138</v>
      </c>
      <c r="AP53" s="18">
        <v>22</v>
      </c>
      <c r="AQ53" s="18">
        <v>22</v>
      </c>
      <c r="AR53" s="18">
        <v>115</v>
      </c>
      <c r="AS53" s="18">
        <v>16</v>
      </c>
    </row>
    <row r="54" spans="1:45" s="9" customFormat="1" x14ac:dyDescent="0.25">
      <c r="A54" s="15" t="s">
        <v>134</v>
      </c>
      <c r="B54" s="16" t="s">
        <v>135</v>
      </c>
      <c r="C54" s="17">
        <f t="shared" si="20"/>
        <v>351</v>
      </c>
      <c r="D54" s="17">
        <v>321</v>
      </c>
      <c r="E54" s="18">
        <v>6</v>
      </c>
      <c r="F54" s="18">
        <v>6</v>
      </c>
      <c r="G54" s="18">
        <v>6</v>
      </c>
      <c r="H54" s="18">
        <v>6</v>
      </c>
      <c r="I54" s="18">
        <v>6</v>
      </c>
      <c r="J54" s="51">
        <f t="shared" si="21"/>
        <v>30</v>
      </c>
      <c r="K54" s="18">
        <v>6</v>
      </c>
      <c r="L54" s="18">
        <v>5</v>
      </c>
      <c r="M54" s="18">
        <v>5</v>
      </c>
      <c r="N54" s="18">
        <v>5</v>
      </c>
      <c r="O54" s="18">
        <v>5</v>
      </c>
      <c r="P54" s="18">
        <v>5</v>
      </c>
      <c r="Q54" s="18">
        <v>4</v>
      </c>
      <c r="R54" s="18">
        <v>4</v>
      </c>
      <c r="S54" s="18">
        <v>5</v>
      </c>
      <c r="T54" s="18">
        <v>6</v>
      </c>
      <c r="U54" s="18">
        <v>6</v>
      </c>
      <c r="V54" s="18">
        <v>7</v>
      </c>
      <c r="W54" s="18">
        <v>7</v>
      </c>
      <c r="X54" s="18">
        <v>8</v>
      </c>
      <c r="Y54" s="18">
        <v>8</v>
      </c>
      <c r="Z54" s="18">
        <v>36</v>
      </c>
      <c r="AA54" s="18">
        <v>33</v>
      </c>
      <c r="AB54" s="18">
        <v>27</v>
      </c>
      <c r="AC54" s="18">
        <v>23</v>
      </c>
      <c r="AD54" s="18">
        <v>19</v>
      </c>
      <c r="AE54" s="18">
        <v>15</v>
      </c>
      <c r="AF54" s="18">
        <v>14</v>
      </c>
      <c r="AG54" s="18">
        <v>8</v>
      </c>
      <c r="AH54" s="18">
        <v>8</v>
      </c>
      <c r="AI54" s="18">
        <v>8</v>
      </c>
      <c r="AJ54" s="18">
        <v>5</v>
      </c>
      <c r="AK54" s="18">
        <v>5</v>
      </c>
      <c r="AL54" s="18">
        <v>4</v>
      </c>
      <c r="AM54" s="18">
        <v>6</v>
      </c>
      <c r="AN54" s="18">
        <v>0</v>
      </c>
      <c r="AO54" s="18">
        <v>68</v>
      </c>
      <c r="AP54" s="18">
        <v>11</v>
      </c>
      <c r="AQ54" s="18">
        <v>11</v>
      </c>
      <c r="AR54" s="18">
        <v>56</v>
      </c>
      <c r="AS54" s="18">
        <v>8</v>
      </c>
    </row>
    <row r="55" spans="1:45" s="9" customFormat="1" x14ac:dyDescent="0.25">
      <c r="A55" s="15" t="s">
        <v>136</v>
      </c>
      <c r="B55" s="16" t="s">
        <v>137</v>
      </c>
      <c r="C55" s="17">
        <f t="shared" si="20"/>
        <v>470</v>
      </c>
      <c r="D55" s="17">
        <v>430</v>
      </c>
      <c r="E55" s="18">
        <v>8</v>
      </c>
      <c r="F55" s="18">
        <v>8</v>
      </c>
      <c r="G55" s="18">
        <v>8</v>
      </c>
      <c r="H55" s="18">
        <v>8</v>
      </c>
      <c r="I55" s="18">
        <v>8</v>
      </c>
      <c r="J55" s="51">
        <f t="shared" si="21"/>
        <v>40</v>
      </c>
      <c r="K55" s="18">
        <v>8</v>
      </c>
      <c r="L55" s="18">
        <v>7</v>
      </c>
      <c r="M55" s="18">
        <v>7</v>
      </c>
      <c r="N55" s="18">
        <v>7</v>
      </c>
      <c r="O55" s="18">
        <v>7</v>
      </c>
      <c r="P55" s="18">
        <v>6</v>
      </c>
      <c r="Q55" s="18">
        <v>6</v>
      </c>
      <c r="R55" s="18">
        <v>6</v>
      </c>
      <c r="S55" s="18">
        <v>7</v>
      </c>
      <c r="T55" s="18">
        <v>8</v>
      </c>
      <c r="U55" s="18">
        <v>8</v>
      </c>
      <c r="V55" s="18">
        <v>9</v>
      </c>
      <c r="W55" s="18">
        <v>10</v>
      </c>
      <c r="X55" s="18">
        <v>10</v>
      </c>
      <c r="Y55" s="18">
        <v>10</v>
      </c>
      <c r="Z55" s="18">
        <v>49</v>
      </c>
      <c r="AA55" s="18">
        <v>44</v>
      </c>
      <c r="AB55" s="18">
        <v>36</v>
      </c>
      <c r="AC55" s="18">
        <v>30</v>
      </c>
      <c r="AD55" s="18">
        <v>26</v>
      </c>
      <c r="AE55" s="18">
        <v>20</v>
      </c>
      <c r="AF55" s="18">
        <v>19</v>
      </c>
      <c r="AG55" s="18">
        <v>10</v>
      </c>
      <c r="AH55" s="18">
        <v>11</v>
      </c>
      <c r="AI55" s="18">
        <v>11</v>
      </c>
      <c r="AJ55" s="18">
        <v>7</v>
      </c>
      <c r="AK55" s="18">
        <v>6</v>
      </c>
      <c r="AL55" s="18">
        <v>5</v>
      </c>
      <c r="AM55" s="18">
        <v>8</v>
      </c>
      <c r="AN55" s="18">
        <v>1</v>
      </c>
      <c r="AO55" s="18">
        <v>91</v>
      </c>
      <c r="AP55" s="18">
        <v>14</v>
      </c>
      <c r="AQ55" s="18">
        <v>15</v>
      </c>
      <c r="AR55" s="18">
        <v>76</v>
      </c>
      <c r="AS55" s="18">
        <v>11</v>
      </c>
    </row>
    <row r="56" spans="1:45" s="9" customFormat="1" ht="15.75" thickBot="1" x14ac:dyDescent="0.3">
      <c r="A56" s="27" t="s">
        <v>138</v>
      </c>
      <c r="B56" s="28" t="s">
        <v>139</v>
      </c>
      <c r="C56" s="17">
        <f t="shared" si="20"/>
        <v>351</v>
      </c>
      <c r="D56" s="17">
        <v>321</v>
      </c>
      <c r="E56" s="18">
        <v>6</v>
      </c>
      <c r="F56" s="18">
        <v>6</v>
      </c>
      <c r="G56" s="18">
        <v>6</v>
      </c>
      <c r="H56" s="18">
        <v>6</v>
      </c>
      <c r="I56" s="18">
        <v>6</v>
      </c>
      <c r="J56" s="51">
        <f t="shared" si="21"/>
        <v>30</v>
      </c>
      <c r="K56" s="18">
        <v>6</v>
      </c>
      <c r="L56" s="18">
        <v>5</v>
      </c>
      <c r="M56" s="18">
        <v>5</v>
      </c>
      <c r="N56" s="18">
        <v>5</v>
      </c>
      <c r="O56" s="18">
        <v>5</v>
      </c>
      <c r="P56" s="18">
        <v>5</v>
      </c>
      <c r="Q56" s="18">
        <v>4</v>
      </c>
      <c r="R56" s="18">
        <v>4</v>
      </c>
      <c r="S56" s="18">
        <v>5</v>
      </c>
      <c r="T56" s="18">
        <v>6</v>
      </c>
      <c r="U56" s="18">
        <v>6</v>
      </c>
      <c r="V56" s="18">
        <v>7</v>
      </c>
      <c r="W56" s="18">
        <v>7</v>
      </c>
      <c r="X56" s="18">
        <v>8</v>
      </c>
      <c r="Y56" s="18">
        <v>8</v>
      </c>
      <c r="Z56" s="18">
        <v>36</v>
      </c>
      <c r="AA56" s="18">
        <v>33</v>
      </c>
      <c r="AB56" s="18">
        <v>27</v>
      </c>
      <c r="AC56" s="18">
        <v>23</v>
      </c>
      <c r="AD56" s="18">
        <v>19</v>
      </c>
      <c r="AE56" s="18">
        <v>15</v>
      </c>
      <c r="AF56" s="18">
        <v>14</v>
      </c>
      <c r="AG56" s="18">
        <v>8</v>
      </c>
      <c r="AH56" s="18">
        <v>8</v>
      </c>
      <c r="AI56" s="18">
        <v>8</v>
      </c>
      <c r="AJ56" s="18">
        <v>5</v>
      </c>
      <c r="AK56" s="18">
        <v>5</v>
      </c>
      <c r="AL56" s="18">
        <v>4</v>
      </c>
      <c r="AM56" s="18">
        <v>6</v>
      </c>
      <c r="AN56" s="18">
        <v>0</v>
      </c>
      <c r="AO56" s="18">
        <v>68</v>
      </c>
      <c r="AP56" s="18">
        <v>11</v>
      </c>
      <c r="AQ56" s="18">
        <v>11</v>
      </c>
      <c r="AR56" s="18">
        <v>56</v>
      </c>
      <c r="AS56" s="18">
        <v>8</v>
      </c>
    </row>
    <row r="57" spans="1:45" x14ac:dyDescent="0.25">
      <c r="A57" s="2" t="s">
        <v>140</v>
      </c>
      <c r="E57" s="29"/>
      <c r="F57" s="29"/>
      <c r="G57" s="29"/>
      <c r="H57" s="29"/>
      <c r="I57" s="29"/>
      <c r="J57" s="45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</row>
  </sheetData>
  <mergeCells count="53">
    <mergeCell ref="A7:B7"/>
    <mergeCell ref="A16:B16"/>
    <mergeCell ref="A23:B23"/>
    <mergeCell ref="A34:B34"/>
    <mergeCell ref="A43:B43"/>
    <mergeCell ref="AL4:AL5"/>
    <mergeCell ref="AM4:AM5"/>
    <mergeCell ref="AN4:AN5"/>
    <mergeCell ref="AO4:AO5"/>
    <mergeCell ref="AP4:AS4"/>
    <mergeCell ref="A6:B6"/>
    <mergeCell ref="AF4:AF5"/>
    <mergeCell ref="AG4:AG5"/>
    <mergeCell ref="AH4:AH5"/>
    <mergeCell ref="AI4:AI5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AJ4:AJ5"/>
    <mergeCell ref="AK4:AK5"/>
    <mergeCell ref="Z4:Z5"/>
    <mergeCell ref="AA4:AA5"/>
    <mergeCell ref="AB4:AB5"/>
    <mergeCell ref="AC4:AC5"/>
    <mergeCell ref="AD4:AD5"/>
    <mergeCell ref="AE4:AE5"/>
    <mergeCell ref="S4:S5"/>
    <mergeCell ref="G4:G5"/>
    <mergeCell ref="H4:H5"/>
    <mergeCell ref="I4:I5"/>
    <mergeCell ref="J4:J5"/>
    <mergeCell ref="L4:L5"/>
    <mergeCell ref="M4:M5"/>
    <mergeCell ref="K4:K5"/>
    <mergeCell ref="A1:B1"/>
    <mergeCell ref="E1:AA1"/>
    <mergeCell ref="A2:B2"/>
    <mergeCell ref="E2:AA2"/>
    <mergeCell ref="C3:AC3"/>
    <mergeCell ref="A4:A5"/>
    <mergeCell ref="B4:B5"/>
    <mergeCell ref="C4:C5"/>
    <mergeCell ref="E4:E5"/>
    <mergeCell ref="F4:F5"/>
    <mergeCell ref="D4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433"/>
  <sheetViews>
    <sheetView topLeftCell="P1" workbookViewId="0">
      <selection activeCell="BY1" sqref="BY1:FI1048576"/>
    </sheetView>
  </sheetViews>
  <sheetFormatPr baseColWidth="10" defaultRowHeight="15" x14ac:dyDescent="0.25"/>
  <cols>
    <col min="1" max="1" width="9.5703125" style="1" customWidth="1"/>
    <col min="2" max="5" width="11.42578125" style="1"/>
    <col min="6" max="14" width="13.42578125" style="1" customWidth="1"/>
    <col min="15" max="16" width="9.5703125" style="1" customWidth="1"/>
    <col min="17" max="77" width="11.42578125" style="1"/>
    <col min="78" max="78" width="10.5703125" style="1" customWidth="1"/>
    <col min="79" max="79" width="16.28515625" style="1" customWidth="1"/>
    <col min="80" max="80" width="7.140625" style="43" customWidth="1"/>
    <col min="81" max="85" width="7.140625" style="1" customWidth="1"/>
    <col min="86" max="99" width="8.5703125" style="1" customWidth="1"/>
    <col min="100" max="100" width="9.28515625" style="1" customWidth="1"/>
    <col min="101" max="101" width="9.85546875" style="1" customWidth="1"/>
    <col min="102" max="105" width="8.5703125" style="1" customWidth="1"/>
    <col min="106" max="16384" width="11.42578125" style="1"/>
  </cols>
  <sheetData>
    <row r="1" spans="1:109" ht="16.5" thickBot="1" x14ac:dyDescent="0.3">
      <c r="BZ1" s="113" t="s">
        <v>40</v>
      </c>
      <c r="CA1" s="113"/>
      <c r="CB1" s="39"/>
      <c r="CC1" s="89"/>
      <c r="CD1" s="89"/>
      <c r="CE1" s="89"/>
      <c r="CF1" s="89"/>
      <c r="CG1" s="89"/>
      <c r="CH1" s="89"/>
      <c r="CI1" s="3"/>
      <c r="CJ1" s="4"/>
      <c r="CK1" s="4" t="s">
        <v>40</v>
      </c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</row>
    <row r="2" spans="1:109" ht="19.5" thickBot="1" x14ac:dyDescent="0.35">
      <c r="Q2" s="109" t="s">
        <v>42</v>
      </c>
      <c r="R2" s="110"/>
      <c r="S2" s="103" t="s">
        <v>45</v>
      </c>
      <c r="T2" s="105" t="s">
        <v>46</v>
      </c>
      <c r="U2" s="15" t="s">
        <v>47</v>
      </c>
      <c r="V2" s="35" t="s">
        <v>49</v>
      </c>
      <c r="W2" s="15" t="s">
        <v>143</v>
      </c>
      <c r="X2" s="15" t="s">
        <v>51</v>
      </c>
      <c r="Y2" s="15" t="s">
        <v>53</v>
      </c>
      <c r="Z2" s="15" t="s">
        <v>55</v>
      </c>
      <c r="AA2" s="15" t="s">
        <v>57</v>
      </c>
      <c r="AB2" s="15" t="s">
        <v>59</v>
      </c>
      <c r="AC2" s="101" t="s">
        <v>61</v>
      </c>
      <c r="AD2" s="15" t="s">
        <v>62</v>
      </c>
      <c r="AE2" s="15" t="s">
        <v>64</v>
      </c>
      <c r="AF2" s="15" t="s">
        <v>66</v>
      </c>
      <c r="AG2" s="15" t="s">
        <v>68</v>
      </c>
      <c r="AH2" s="15" t="s">
        <v>70</v>
      </c>
      <c r="AI2" s="15" t="s">
        <v>72</v>
      </c>
      <c r="AJ2" s="101" t="s">
        <v>74</v>
      </c>
      <c r="AK2" s="15" t="s">
        <v>75</v>
      </c>
      <c r="AL2" s="15" t="s">
        <v>77</v>
      </c>
      <c r="AM2" s="15" t="s">
        <v>79</v>
      </c>
      <c r="AN2" s="15" t="s">
        <v>81</v>
      </c>
      <c r="AO2" s="15" t="s">
        <v>83</v>
      </c>
      <c r="AP2" s="15" t="s">
        <v>85</v>
      </c>
      <c r="AQ2" s="15" t="s">
        <v>87</v>
      </c>
      <c r="AR2" s="15" t="s">
        <v>89</v>
      </c>
      <c r="AS2" s="15" t="s">
        <v>91</v>
      </c>
      <c r="AT2" s="15" t="s">
        <v>141</v>
      </c>
      <c r="AU2" s="99" t="s">
        <v>93</v>
      </c>
      <c r="AV2" s="15" t="s">
        <v>94</v>
      </c>
      <c r="AW2" s="15" t="s">
        <v>96</v>
      </c>
      <c r="AX2" s="15" t="s">
        <v>98</v>
      </c>
      <c r="AY2" s="15" t="s">
        <v>100</v>
      </c>
      <c r="AZ2" s="15" t="s">
        <v>102</v>
      </c>
      <c r="BA2" s="15" t="s">
        <v>104</v>
      </c>
      <c r="BB2" s="15" t="s">
        <v>106</v>
      </c>
      <c r="BC2" s="15" t="s">
        <v>108</v>
      </c>
      <c r="BD2" s="107" t="s">
        <v>110</v>
      </c>
      <c r="BE2" s="99" t="s">
        <v>111</v>
      </c>
      <c r="BF2" s="15" t="s">
        <v>112</v>
      </c>
      <c r="BG2" s="15" t="s">
        <v>114</v>
      </c>
      <c r="BH2" s="15" t="s">
        <v>116</v>
      </c>
      <c r="BI2" s="15" t="s">
        <v>118</v>
      </c>
      <c r="BJ2" s="15" t="s">
        <v>120</v>
      </c>
      <c r="BK2" s="15" t="s">
        <v>122</v>
      </c>
      <c r="BL2" s="101" t="s">
        <v>124</v>
      </c>
      <c r="BM2" s="15" t="s">
        <v>125</v>
      </c>
      <c r="BN2" s="15" t="s">
        <v>127</v>
      </c>
      <c r="BO2" s="101" t="s">
        <v>129</v>
      </c>
      <c r="BP2" s="15" t="s">
        <v>130</v>
      </c>
      <c r="BQ2" s="15" t="s">
        <v>132</v>
      </c>
      <c r="BR2" s="15" t="s">
        <v>134</v>
      </c>
      <c r="BS2" s="15" t="s">
        <v>136</v>
      </c>
      <c r="BT2" s="15" t="s">
        <v>138</v>
      </c>
      <c r="BU2" s="2" t="s">
        <v>140</v>
      </c>
      <c r="BZ2" s="114" t="s">
        <v>144</v>
      </c>
      <c r="CA2" s="114"/>
      <c r="CB2" s="39"/>
      <c r="CC2" s="90"/>
      <c r="CD2" s="90"/>
      <c r="CE2" s="90"/>
      <c r="CF2" s="90"/>
      <c r="CG2" s="90"/>
      <c r="CH2" s="90"/>
      <c r="CI2" s="5"/>
      <c r="CJ2" s="6"/>
      <c r="CK2" s="6" t="s">
        <v>144</v>
      </c>
      <c r="CL2" s="6"/>
      <c r="CM2" s="6"/>
      <c r="CN2" s="6"/>
      <c r="CO2" s="38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</row>
    <row r="3" spans="1:109" s="8" customFormat="1" ht="15.75" customHeight="1" thickBot="1" x14ac:dyDescent="0.3">
      <c r="Q3" s="111" t="s">
        <v>43</v>
      </c>
      <c r="R3" s="112"/>
      <c r="S3" s="104"/>
      <c r="T3" s="106"/>
      <c r="U3" s="16" t="s">
        <v>48</v>
      </c>
      <c r="V3" s="36"/>
      <c r="W3" s="16" t="s">
        <v>50</v>
      </c>
      <c r="X3" s="16" t="s">
        <v>52</v>
      </c>
      <c r="Y3" s="16" t="s">
        <v>54</v>
      </c>
      <c r="Z3" s="16" t="s">
        <v>56</v>
      </c>
      <c r="AA3" s="16" t="s">
        <v>58</v>
      </c>
      <c r="AB3" s="16" t="s">
        <v>60</v>
      </c>
      <c r="AC3" s="102"/>
      <c r="AD3" s="16" t="s">
        <v>63</v>
      </c>
      <c r="AE3" s="16" t="s">
        <v>65</v>
      </c>
      <c r="AF3" s="16" t="s">
        <v>67</v>
      </c>
      <c r="AG3" s="16" t="s">
        <v>69</v>
      </c>
      <c r="AH3" s="16" t="s">
        <v>71</v>
      </c>
      <c r="AI3" s="16" t="s">
        <v>73</v>
      </c>
      <c r="AJ3" s="102"/>
      <c r="AK3" s="16" t="s">
        <v>76</v>
      </c>
      <c r="AL3" s="16" t="s">
        <v>78</v>
      </c>
      <c r="AM3" s="16" t="s">
        <v>80</v>
      </c>
      <c r="AN3" s="16" t="s">
        <v>82</v>
      </c>
      <c r="AO3" s="16" t="s">
        <v>84</v>
      </c>
      <c r="AP3" s="16" t="s">
        <v>86</v>
      </c>
      <c r="AQ3" s="16" t="s">
        <v>88</v>
      </c>
      <c r="AR3" s="16" t="s">
        <v>90</v>
      </c>
      <c r="AS3" s="16" t="s">
        <v>92</v>
      </c>
      <c r="AT3" s="16" t="s">
        <v>142</v>
      </c>
      <c r="AU3" s="100"/>
      <c r="AV3" s="16" t="s">
        <v>95</v>
      </c>
      <c r="AW3" s="16" t="s">
        <v>97</v>
      </c>
      <c r="AX3" s="16" t="s">
        <v>99</v>
      </c>
      <c r="AY3" s="16" t="s">
        <v>101</v>
      </c>
      <c r="AZ3" s="16" t="s">
        <v>103</v>
      </c>
      <c r="BA3" s="16" t="s">
        <v>105</v>
      </c>
      <c r="BB3" s="16" t="s">
        <v>107</v>
      </c>
      <c r="BC3" s="16" t="s">
        <v>109</v>
      </c>
      <c r="BD3" s="108"/>
      <c r="BE3" s="100"/>
      <c r="BF3" s="16" t="s">
        <v>113</v>
      </c>
      <c r="BG3" s="16" t="s">
        <v>115</v>
      </c>
      <c r="BH3" s="16" t="s">
        <v>117</v>
      </c>
      <c r="BI3" s="16" t="s">
        <v>119</v>
      </c>
      <c r="BJ3" s="16" t="s">
        <v>121</v>
      </c>
      <c r="BK3" s="16" t="s">
        <v>123</v>
      </c>
      <c r="BL3" s="102"/>
      <c r="BM3" s="16" t="s">
        <v>126</v>
      </c>
      <c r="BN3" s="16" t="s">
        <v>128</v>
      </c>
      <c r="BO3" s="102"/>
      <c r="BP3" s="16" t="s">
        <v>131</v>
      </c>
      <c r="BQ3" s="16" t="s">
        <v>133</v>
      </c>
      <c r="BR3" s="16" t="s">
        <v>135</v>
      </c>
      <c r="BS3" s="16" t="s">
        <v>137</v>
      </c>
      <c r="BT3" s="28" t="s">
        <v>139</v>
      </c>
      <c r="BU3" s="1"/>
      <c r="BV3" s="1"/>
      <c r="BW3" s="1"/>
      <c r="BX3" s="1"/>
      <c r="BZ3" s="37"/>
      <c r="CA3" s="37"/>
      <c r="CB3" s="91" t="s">
        <v>41</v>
      </c>
      <c r="CC3" s="91"/>
      <c r="CD3" s="91"/>
      <c r="CE3" s="91"/>
      <c r="CF3" s="91"/>
      <c r="CG3" s="91"/>
      <c r="CH3" s="91"/>
      <c r="CI3" s="91"/>
      <c r="CJ3" s="91"/>
      <c r="CK3" s="38" t="s">
        <v>146</v>
      </c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7"/>
      <c r="DB3" s="37"/>
      <c r="DC3" s="37"/>
      <c r="DD3" s="7"/>
      <c r="DE3" s="7"/>
    </row>
    <row r="4" spans="1:109" s="31" customFormat="1" ht="16.5" customHeight="1" thickBot="1" x14ac:dyDescent="0.3">
      <c r="A4" s="1"/>
      <c r="B4" s="128"/>
      <c r="C4" s="128"/>
      <c r="D4" s="128"/>
      <c r="E4" s="128"/>
      <c r="F4" s="128"/>
      <c r="G4" s="83"/>
      <c r="H4" s="83"/>
      <c r="I4" s="83"/>
      <c r="J4" s="83"/>
      <c r="K4" s="83"/>
      <c r="L4" s="83"/>
      <c r="M4" s="83"/>
      <c r="N4" s="83"/>
      <c r="O4" s="1"/>
      <c r="P4" s="1"/>
      <c r="Q4" s="115" t="s">
        <v>145</v>
      </c>
      <c r="R4" s="116"/>
      <c r="S4" s="40">
        <f t="shared" ref="S4:S21" si="0">SUM(T4,AU4,BD4)</f>
        <v>85891</v>
      </c>
      <c r="T4" s="41">
        <f t="shared" ref="T4:T21" si="1">SUM(U4,V4,AC4,AJ4)</f>
        <v>58457</v>
      </c>
      <c r="U4" s="17"/>
      <c r="V4" s="20">
        <f t="shared" ref="V4:V21" si="2">SUM(W4:AB4)</f>
        <v>33707</v>
      </c>
      <c r="W4" s="17">
        <f t="shared" ref="W4:AB4" si="3">SUM(W5:W21)</f>
        <v>28993</v>
      </c>
      <c r="X4" s="17">
        <f t="shared" si="3"/>
        <v>1305</v>
      </c>
      <c r="Y4" s="17">
        <f t="shared" si="3"/>
        <v>1145</v>
      </c>
      <c r="Z4" s="17">
        <f t="shared" si="3"/>
        <v>1032</v>
      </c>
      <c r="AA4" s="17">
        <f t="shared" si="3"/>
        <v>655</v>
      </c>
      <c r="AB4" s="17">
        <f t="shared" si="3"/>
        <v>577</v>
      </c>
      <c r="AC4" s="20">
        <f t="shared" ref="AC4:AC21" si="4">SUM(AD4:AI4)</f>
        <v>10153</v>
      </c>
      <c r="AD4" s="17">
        <f t="shared" ref="AD4:AI4" si="5">SUM(AD5:AD21)</f>
        <v>2993</v>
      </c>
      <c r="AE4" s="17">
        <f t="shared" si="5"/>
        <v>1131</v>
      </c>
      <c r="AF4" s="17">
        <f t="shared" si="5"/>
        <v>1575</v>
      </c>
      <c r="AG4" s="17">
        <f t="shared" si="5"/>
        <v>2213</v>
      </c>
      <c r="AH4" s="17">
        <f t="shared" si="5"/>
        <v>946</v>
      </c>
      <c r="AI4" s="17">
        <f t="shared" si="5"/>
        <v>1295</v>
      </c>
      <c r="AJ4" s="20">
        <f t="shared" ref="AJ4:AJ21" si="6">SUM(AK4:AT4)</f>
        <v>14597</v>
      </c>
      <c r="AK4" s="17">
        <f t="shared" ref="AK4:AT4" si="7">SUM(AK5:AK21)</f>
        <v>2115</v>
      </c>
      <c r="AL4" s="17">
        <f t="shared" si="7"/>
        <v>1946</v>
      </c>
      <c r="AM4" s="17">
        <f t="shared" si="7"/>
        <v>2085</v>
      </c>
      <c r="AN4" s="17">
        <f t="shared" si="7"/>
        <v>2605</v>
      </c>
      <c r="AO4" s="17">
        <f t="shared" si="7"/>
        <v>858</v>
      </c>
      <c r="AP4" s="17">
        <f t="shared" si="7"/>
        <v>1575</v>
      </c>
      <c r="AQ4" s="17">
        <f t="shared" si="7"/>
        <v>816</v>
      </c>
      <c r="AR4" s="17">
        <f t="shared" si="7"/>
        <v>724</v>
      </c>
      <c r="AS4" s="17">
        <f t="shared" si="7"/>
        <v>840</v>
      </c>
      <c r="AT4" s="17">
        <f t="shared" si="7"/>
        <v>1033</v>
      </c>
      <c r="AU4" s="42">
        <f t="shared" ref="AU4:AU21" si="8">SUM(AV4:BC4)</f>
        <v>12972</v>
      </c>
      <c r="AV4" s="17">
        <f t="shared" ref="AV4:BC4" si="9">SUM(AV5:AV21)</f>
        <v>3176</v>
      </c>
      <c r="AW4" s="17">
        <f t="shared" si="9"/>
        <v>2723</v>
      </c>
      <c r="AX4" s="17">
        <f t="shared" si="9"/>
        <v>1341</v>
      </c>
      <c r="AY4" s="17">
        <f t="shared" si="9"/>
        <v>1225</v>
      </c>
      <c r="AZ4" s="17">
        <f t="shared" si="9"/>
        <v>760</v>
      </c>
      <c r="BA4" s="17">
        <f t="shared" si="9"/>
        <v>1130</v>
      </c>
      <c r="BB4" s="17">
        <f t="shared" si="9"/>
        <v>1091</v>
      </c>
      <c r="BC4" s="17">
        <f t="shared" si="9"/>
        <v>1526</v>
      </c>
      <c r="BD4" s="20">
        <f t="shared" ref="BD4:BD21" si="10">+BE4+BL4+BO4</f>
        <v>14462</v>
      </c>
      <c r="BE4" s="42">
        <f t="shared" ref="BE4:BE21" si="11">SUM(BF4:BK4)</f>
        <v>7809</v>
      </c>
      <c r="BF4" s="17">
        <f t="shared" ref="BF4:BK4" si="12">SUM(BF5:BF21)</f>
        <v>2812</v>
      </c>
      <c r="BG4" s="17">
        <f t="shared" si="12"/>
        <v>1667</v>
      </c>
      <c r="BH4" s="17">
        <f t="shared" si="12"/>
        <v>759</v>
      </c>
      <c r="BI4" s="17">
        <f t="shared" si="12"/>
        <v>714</v>
      </c>
      <c r="BJ4" s="17">
        <f t="shared" si="12"/>
        <v>836</v>
      </c>
      <c r="BK4" s="17">
        <f t="shared" si="12"/>
        <v>1021</v>
      </c>
      <c r="BL4" s="20">
        <f t="shared" ref="BL4:BL21" si="13">SUM(BM4:BN4)</f>
        <v>4429</v>
      </c>
      <c r="BM4" s="17">
        <f>SUM(BM5:BM21)</f>
        <v>3354</v>
      </c>
      <c r="BN4" s="17">
        <f>SUM(BN5:BN21)</f>
        <v>1075</v>
      </c>
      <c r="BO4" s="20">
        <f t="shared" ref="BO4:BO21" si="14">SUM(BP4:BT4)</f>
        <v>2224</v>
      </c>
      <c r="BP4" s="17">
        <f>SUM(BP5:BP21)</f>
        <v>504</v>
      </c>
      <c r="BQ4" s="17">
        <f>SUM(BQ5:BQ21)</f>
        <v>648</v>
      </c>
      <c r="BR4" s="17">
        <f>SUM(BR5:BR21)</f>
        <v>321</v>
      </c>
      <c r="BS4" s="17">
        <f>SUM(BS5:BS21)</f>
        <v>430</v>
      </c>
      <c r="BT4" s="17">
        <f>SUM(BT5:BT21)</f>
        <v>321</v>
      </c>
      <c r="BU4" s="43"/>
      <c r="BV4" s="1"/>
      <c r="BW4" s="1"/>
      <c r="BX4" s="1"/>
      <c r="BZ4" s="109" t="s">
        <v>42</v>
      </c>
      <c r="CA4" s="111" t="s">
        <v>43</v>
      </c>
      <c r="CB4" s="115" t="s">
        <v>145</v>
      </c>
      <c r="CC4" s="87" t="s">
        <v>152</v>
      </c>
      <c r="CD4" s="87" t="s">
        <v>159</v>
      </c>
      <c r="CE4" s="87" t="s">
        <v>160</v>
      </c>
      <c r="CF4" s="87" t="s">
        <v>161</v>
      </c>
      <c r="CG4" s="87" t="s">
        <v>20</v>
      </c>
      <c r="CH4" s="87" t="s">
        <v>21</v>
      </c>
      <c r="CI4" s="87" t="s">
        <v>22</v>
      </c>
      <c r="CJ4" s="92" t="s">
        <v>23</v>
      </c>
      <c r="CK4" s="87" t="s">
        <v>24</v>
      </c>
      <c r="CL4" s="87" t="s">
        <v>25</v>
      </c>
      <c r="CM4" s="87" t="s">
        <v>26</v>
      </c>
      <c r="CN4" s="87" t="s">
        <v>27</v>
      </c>
      <c r="CO4" s="87" t="s">
        <v>28</v>
      </c>
      <c r="CP4" s="87" t="s">
        <v>29</v>
      </c>
      <c r="CQ4" s="87" t="s">
        <v>30</v>
      </c>
      <c r="CR4" s="87" t="s">
        <v>31</v>
      </c>
      <c r="CS4" s="87" t="s">
        <v>32</v>
      </c>
      <c r="CT4" s="88" t="s">
        <v>33</v>
      </c>
      <c r="CU4" s="88" t="s">
        <v>34</v>
      </c>
      <c r="CV4" s="94" t="s">
        <v>35</v>
      </c>
      <c r="CW4" s="96" t="s">
        <v>36</v>
      </c>
      <c r="CX4" s="97"/>
      <c r="CY4" s="97"/>
      <c r="CZ4" s="98"/>
    </row>
    <row r="5" spans="1:109" s="31" customFormat="1" ht="16.5" customHeight="1" thickTop="1" x14ac:dyDescent="0.25">
      <c r="A5" s="1"/>
      <c r="B5" s="129" t="s">
        <v>162</v>
      </c>
      <c r="C5" s="130"/>
      <c r="D5" s="56" t="s">
        <v>163</v>
      </c>
      <c r="E5" s="56" t="s">
        <v>164</v>
      </c>
      <c r="F5" s="57" t="s">
        <v>165</v>
      </c>
      <c r="G5" s="74"/>
      <c r="H5" s="74"/>
      <c r="I5" s="74"/>
      <c r="J5" s="74"/>
      <c r="K5" s="74"/>
      <c r="L5" s="74"/>
      <c r="M5" s="74"/>
      <c r="N5" s="74"/>
      <c r="O5" s="58"/>
      <c r="P5" s="58"/>
      <c r="Q5" s="87" t="s">
        <v>152</v>
      </c>
      <c r="R5" s="88"/>
      <c r="S5" s="10">
        <f t="shared" si="0"/>
        <v>7474</v>
      </c>
      <c r="T5" s="13">
        <f t="shared" si="1"/>
        <v>5083</v>
      </c>
      <c r="U5" s="18"/>
      <c r="V5" s="20">
        <f t="shared" si="2"/>
        <v>2932</v>
      </c>
      <c r="W5" s="18">
        <v>2522</v>
      </c>
      <c r="X5" s="18">
        <v>114</v>
      </c>
      <c r="Y5" s="18">
        <v>100</v>
      </c>
      <c r="Z5" s="18">
        <v>89</v>
      </c>
      <c r="AA5" s="18">
        <v>58</v>
      </c>
      <c r="AB5" s="18">
        <v>49</v>
      </c>
      <c r="AC5" s="36">
        <f t="shared" si="4"/>
        <v>883</v>
      </c>
      <c r="AD5" s="18">
        <v>261</v>
      </c>
      <c r="AE5" s="18">
        <v>97</v>
      </c>
      <c r="AF5" s="18">
        <v>138</v>
      </c>
      <c r="AG5" s="18">
        <v>192</v>
      </c>
      <c r="AH5" s="18">
        <v>83</v>
      </c>
      <c r="AI5" s="18">
        <v>112</v>
      </c>
      <c r="AJ5" s="20">
        <f t="shared" si="6"/>
        <v>1268</v>
      </c>
      <c r="AK5" s="18">
        <v>183</v>
      </c>
      <c r="AL5" s="18">
        <v>169</v>
      </c>
      <c r="AM5" s="18">
        <v>181</v>
      </c>
      <c r="AN5" s="18">
        <v>226</v>
      </c>
      <c r="AO5" s="18">
        <v>75</v>
      </c>
      <c r="AP5" s="18">
        <v>138</v>
      </c>
      <c r="AQ5" s="18">
        <v>70</v>
      </c>
      <c r="AR5" s="18">
        <v>64</v>
      </c>
      <c r="AS5" s="18">
        <v>73</v>
      </c>
      <c r="AT5" s="18">
        <v>89</v>
      </c>
      <c r="AU5" s="23">
        <f t="shared" si="8"/>
        <v>994</v>
      </c>
      <c r="AV5" s="18">
        <v>241</v>
      </c>
      <c r="AW5" s="18">
        <v>210</v>
      </c>
      <c r="AX5" s="18">
        <v>103</v>
      </c>
      <c r="AY5" s="18">
        <v>94</v>
      </c>
      <c r="AZ5" s="18">
        <v>58</v>
      </c>
      <c r="BA5" s="18">
        <v>87</v>
      </c>
      <c r="BB5" s="18">
        <v>84</v>
      </c>
      <c r="BC5" s="18">
        <v>117</v>
      </c>
      <c r="BD5" s="25">
        <f t="shared" si="10"/>
        <v>1397</v>
      </c>
      <c r="BE5" s="23">
        <f t="shared" si="11"/>
        <v>797</v>
      </c>
      <c r="BF5" s="18">
        <v>286</v>
      </c>
      <c r="BG5" s="18">
        <v>171</v>
      </c>
      <c r="BH5" s="18">
        <v>78</v>
      </c>
      <c r="BI5" s="18">
        <v>73</v>
      </c>
      <c r="BJ5" s="18">
        <v>85</v>
      </c>
      <c r="BK5" s="18">
        <v>104</v>
      </c>
      <c r="BL5" s="25">
        <f t="shared" si="13"/>
        <v>393</v>
      </c>
      <c r="BM5" s="18">
        <v>299</v>
      </c>
      <c r="BN5" s="18">
        <v>94</v>
      </c>
      <c r="BO5" s="25">
        <f t="shared" si="14"/>
        <v>207</v>
      </c>
      <c r="BP5" s="18">
        <v>47</v>
      </c>
      <c r="BQ5" s="18">
        <v>60</v>
      </c>
      <c r="BR5" s="18">
        <v>30</v>
      </c>
      <c r="BS5" s="18">
        <v>40</v>
      </c>
      <c r="BT5" s="18">
        <v>30</v>
      </c>
      <c r="BU5" s="29"/>
      <c r="BV5" s="1"/>
      <c r="BW5" s="1"/>
      <c r="BX5" s="1"/>
      <c r="BZ5" s="110"/>
      <c r="CA5" s="112"/>
      <c r="CB5" s="116"/>
      <c r="CC5" s="88"/>
      <c r="CD5" s="88"/>
      <c r="CE5" s="88"/>
      <c r="CF5" s="88"/>
      <c r="CG5" s="88"/>
      <c r="CH5" s="88"/>
      <c r="CI5" s="88"/>
      <c r="CJ5" s="93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95"/>
      <c r="CW5" s="33" t="s">
        <v>37</v>
      </c>
      <c r="CX5" s="33" t="s">
        <v>38</v>
      </c>
      <c r="CY5" s="33" t="s">
        <v>39</v>
      </c>
      <c r="CZ5" s="34" t="s">
        <v>44</v>
      </c>
    </row>
    <row r="6" spans="1:109" s="12" customFormat="1" ht="15.75" x14ac:dyDescent="0.25">
      <c r="A6" s="1"/>
      <c r="B6" s="123" t="s">
        <v>166</v>
      </c>
      <c r="C6" s="124"/>
      <c r="D6" s="59">
        <f>F6*0.4961</f>
        <v>3796.1572000000001</v>
      </c>
      <c r="E6" s="60">
        <f>F6*0.5039</f>
        <v>3855.8427999999999</v>
      </c>
      <c r="F6" s="61">
        <v>7652</v>
      </c>
      <c r="G6" s="84"/>
      <c r="H6" s="84"/>
      <c r="I6" s="84"/>
      <c r="J6" s="84"/>
      <c r="K6" s="84"/>
      <c r="L6" s="84"/>
      <c r="M6" s="84"/>
      <c r="N6" s="84"/>
      <c r="O6" s="62"/>
      <c r="P6" s="62"/>
      <c r="Q6" s="87" t="s">
        <v>159</v>
      </c>
      <c r="R6" s="88"/>
      <c r="S6" s="10">
        <f t="shared" si="0"/>
        <v>8499</v>
      </c>
      <c r="T6" s="13">
        <f t="shared" si="1"/>
        <v>6059</v>
      </c>
      <c r="U6" s="18"/>
      <c r="V6" s="20">
        <f t="shared" si="2"/>
        <v>3490</v>
      </c>
      <c r="W6" s="18">
        <v>3000</v>
      </c>
      <c r="X6" s="18">
        <v>134</v>
      </c>
      <c r="Y6" s="18">
        <v>119</v>
      </c>
      <c r="Z6" s="18">
        <v>108</v>
      </c>
      <c r="AA6" s="18">
        <v>69</v>
      </c>
      <c r="AB6" s="18">
        <v>60</v>
      </c>
      <c r="AC6" s="36">
        <f t="shared" si="4"/>
        <v>1053</v>
      </c>
      <c r="AD6" s="18">
        <v>311</v>
      </c>
      <c r="AE6" s="18">
        <v>118</v>
      </c>
      <c r="AF6" s="18">
        <v>163</v>
      </c>
      <c r="AG6" s="18">
        <v>229</v>
      </c>
      <c r="AH6" s="18">
        <v>98</v>
      </c>
      <c r="AI6" s="18">
        <v>134</v>
      </c>
      <c r="AJ6" s="20">
        <f t="shared" si="6"/>
        <v>1516</v>
      </c>
      <c r="AK6" s="18">
        <v>219</v>
      </c>
      <c r="AL6" s="18">
        <v>202</v>
      </c>
      <c r="AM6" s="18">
        <v>217</v>
      </c>
      <c r="AN6" s="18">
        <v>270</v>
      </c>
      <c r="AO6" s="18">
        <v>89</v>
      </c>
      <c r="AP6" s="18">
        <v>163</v>
      </c>
      <c r="AQ6" s="18">
        <v>85</v>
      </c>
      <c r="AR6" s="18">
        <v>75</v>
      </c>
      <c r="AS6" s="18">
        <v>88</v>
      </c>
      <c r="AT6" s="18">
        <v>108</v>
      </c>
      <c r="AU6" s="23">
        <f t="shared" si="8"/>
        <v>1127</v>
      </c>
      <c r="AV6" s="18">
        <v>276</v>
      </c>
      <c r="AW6" s="18">
        <v>236</v>
      </c>
      <c r="AX6" s="18">
        <v>116</v>
      </c>
      <c r="AY6" s="18">
        <v>106</v>
      </c>
      <c r="AZ6" s="18">
        <v>67</v>
      </c>
      <c r="BA6" s="18">
        <v>98</v>
      </c>
      <c r="BB6" s="18">
        <v>95</v>
      </c>
      <c r="BC6" s="18">
        <v>133</v>
      </c>
      <c r="BD6" s="25">
        <f t="shared" si="10"/>
        <v>1313</v>
      </c>
      <c r="BE6" s="23">
        <f t="shared" si="11"/>
        <v>704</v>
      </c>
      <c r="BF6" s="18">
        <v>253</v>
      </c>
      <c r="BG6" s="18">
        <v>150</v>
      </c>
      <c r="BH6" s="18">
        <v>69</v>
      </c>
      <c r="BI6" s="18">
        <v>64</v>
      </c>
      <c r="BJ6" s="18">
        <v>76</v>
      </c>
      <c r="BK6" s="18">
        <v>92</v>
      </c>
      <c r="BL6" s="25">
        <f t="shared" si="13"/>
        <v>429</v>
      </c>
      <c r="BM6" s="18">
        <v>324</v>
      </c>
      <c r="BN6" s="18">
        <v>105</v>
      </c>
      <c r="BO6" s="25">
        <f t="shared" si="14"/>
        <v>180</v>
      </c>
      <c r="BP6" s="18">
        <v>39</v>
      </c>
      <c r="BQ6" s="18">
        <v>53</v>
      </c>
      <c r="BR6" s="18">
        <v>26</v>
      </c>
      <c r="BS6" s="18">
        <v>36</v>
      </c>
      <c r="BT6" s="18">
        <v>26</v>
      </c>
      <c r="BU6" s="29"/>
      <c r="BV6" s="1"/>
      <c r="BW6" s="1"/>
      <c r="BX6" s="1"/>
      <c r="BZ6" s="103" t="s">
        <v>45</v>
      </c>
      <c r="CA6" s="104"/>
      <c r="CB6" s="40">
        <f t="shared" ref="CB6:CZ6" si="15">SUM(CB7,CB34,CB43)</f>
        <v>85891</v>
      </c>
      <c r="CC6" s="10">
        <f t="shared" ref="CC6" si="16">SUM(CC7,CC34,CC43)</f>
        <v>7474</v>
      </c>
      <c r="CD6" s="10">
        <f t="shared" ref="CD6" si="17">SUM(CD7,CD34,CD43)</f>
        <v>8499</v>
      </c>
      <c r="CE6" s="10">
        <f t="shared" ref="CE6" si="18">SUM(CE7,CE34,CE43)</f>
        <v>8358</v>
      </c>
      <c r="CF6" s="10">
        <f t="shared" ref="CF6" si="19">SUM(CF7,CF34,CF43)</f>
        <v>8272</v>
      </c>
      <c r="CG6" s="10">
        <f t="shared" si="15"/>
        <v>7720</v>
      </c>
      <c r="CH6" s="10">
        <f t="shared" si="15"/>
        <v>7088</v>
      </c>
      <c r="CI6" s="10">
        <f t="shared" si="15"/>
        <v>6023</v>
      </c>
      <c r="CJ6" s="10">
        <f t="shared" si="15"/>
        <v>5477</v>
      </c>
      <c r="CK6" s="10">
        <f t="shared" si="15"/>
        <v>5076</v>
      </c>
      <c r="CL6" s="10">
        <f t="shared" si="15"/>
        <v>4293</v>
      </c>
      <c r="CM6" s="10">
        <f t="shared" si="15"/>
        <v>3668</v>
      </c>
      <c r="CN6" s="10">
        <f t="shared" si="15"/>
        <v>3420</v>
      </c>
      <c r="CO6" s="10">
        <f t="shared" si="15"/>
        <v>2937</v>
      </c>
      <c r="CP6" s="10">
        <f t="shared" si="15"/>
        <v>2648</v>
      </c>
      <c r="CQ6" s="10">
        <f t="shared" si="15"/>
        <v>1902</v>
      </c>
      <c r="CR6" s="10">
        <f t="shared" si="15"/>
        <v>1367</v>
      </c>
      <c r="CS6" s="10">
        <f t="shared" si="15"/>
        <v>1669</v>
      </c>
      <c r="CT6" s="10">
        <f t="shared" si="15"/>
        <v>1350</v>
      </c>
      <c r="CU6" s="10">
        <f t="shared" si="15"/>
        <v>101</v>
      </c>
      <c r="CV6" s="10">
        <f t="shared" si="15"/>
        <v>21146</v>
      </c>
      <c r="CW6" s="10">
        <f t="shared" si="15"/>
        <v>4061</v>
      </c>
      <c r="CX6" s="10">
        <f t="shared" si="15"/>
        <v>3909</v>
      </c>
      <c r="CY6" s="10">
        <f t="shared" si="15"/>
        <v>17235</v>
      </c>
      <c r="CZ6" s="11">
        <f t="shared" si="15"/>
        <v>1713</v>
      </c>
    </row>
    <row r="7" spans="1:109" s="12" customFormat="1" ht="15.75" x14ac:dyDescent="0.25">
      <c r="A7" s="1"/>
      <c r="B7" s="123" t="s">
        <v>167</v>
      </c>
      <c r="C7" s="124"/>
      <c r="D7" s="59">
        <f t="shared" ref="D7:D22" si="20">F7*0.4961</f>
        <v>4318.5505000000003</v>
      </c>
      <c r="E7" s="60">
        <f t="shared" ref="E7:E22" si="21">F7*0.5039</f>
        <v>4386.4494999999997</v>
      </c>
      <c r="F7" s="61">
        <v>8705</v>
      </c>
      <c r="G7" s="84"/>
      <c r="H7" s="84"/>
      <c r="I7" s="84"/>
      <c r="J7" s="84"/>
      <c r="K7" s="84"/>
      <c r="L7" s="84"/>
      <c r="M7" s="84"/>
      <c r="N7" s="84"/>
      <c r="O7" s="62"/>
      <c r="P7" s="62"/>
      <c r="Q7" s="87" t="s">
        <v>160</v>
      </c>
      <c r="R7" s="88"/>
      <c r="S7" s="10">
        <f t="shared" si="0"/>
        <v>8358</v>
      </c>
      <c r="T7" s="13">
        <f t="shared" si="1"/>
        <v>5948</v>
      </c>
      <c r="U7" s="18"/>
      <c r="V7" s="20">
        <f t="shared" si="2"/>
        <v>3427</v>
      </c>
      <c r="W7" s="18">
        <v>2948</v>
      </c>
      <c r="X7" s="18">
        <v>132</v>
      </c>
      <c r="Y7" s="18">
        <v>116</v>
      </c>
      <c r="Z7" s="18">
        <v>105</v>
      </c>
      <c r="AA7" s="18">
        <v>66</v>
      </c>
      <c r="AB7" s="18">
        <v>60</v>
      </c>
      <c r="AC7" s="36">
        <f t="shared" si="4"/>
        <v>1034</v>
      </c>
      <c r="AD7" s="18">
        <v>304</v>
      </c>
      <c r="AE7" s="18">
        <v>115</v>
      </c>
      <c r="AF7" s="18">
        <v>161</v>
      </c>
      <c r="AG7" s="18">
        <v>226</v>
      </c>
      <c r="AH7" s="18">
        <v>96</v>
      </c>
      <c r="AI7" s="18">
        <v>132</v>
      </c>
      <c r="AJ7" s="20">
        <f t="shared" si="6"/>
        <v>1487</v>
      </c>
      <c r="AK7" s="18">
        <v>216</v>
      </c>
      <c r="AL7" s="18">
        <v>197</v>
      </c>
      <c r="AM7" s="18">
        <v>212</v>
      </c>
      <c r="AN7" s="18">
        <v>266</v>
      </c>
      <c r="AO7" s="18">
        <v>87</v>
      </c>
      <c r="AP7" s="18">
        <v>161</v>
      </c>
      <c r="AQ7" s="18">
        <v>83</v>
      </c>
      <c r="AR7" s="18">
        <v>75</v>
      </c>
      <c r="AS7" s="18">
        <v>85</v>
      </c>
      <c r="AT7" s="18">
        <v>105</v>
      </c>
      <c r="AU7" s="23">
        <f t="shared" si="8"/>
        <v>1206</v>
      </c>
      <c r="AV7" s="18">
        <v>296</v>
      </c>
      <c r="AW7" s="18">
        <v>253</v>
      </c>
      <c r="AX7" s="18">
        <v>125</v>
      </c>
      <c r="AY7" s="18">
        <v>114</v>
      </c>
      <c r="AZ7" s="18">
        <v>70</v>
      </c>
      <c r="BA7" s="18">
        <v>105</v>
      </c>
      <c r="BB7" s="18">
        <v>101</v>
      </c>
      <c r="BC7" s="18">
        <v>142</v>
      </c>
      <c r="BD7" s="25">
        <f t="shared" si="10"/>
        <v>1204</v>
      </c>
      <c r="BE7" s="23">
        <f t="shared" si="11"/>
        <v>622</v>
      </c>
      <c r="BF7" s="18">
        <v>224</v>
      </c>
      <c r="BG7" s="18">
        <v>132</v>
      </c>
      <c r="BH7" s="18">
        <v>60</v>
      </c>
      <c r="BI7" s="18">
        <v>57</v>
      </c>
      <c r="BJ7" s="18">
        <v>67</v>
      </c>
      <c r="BK7" s="18">
        <v>82</v>
      </c>
      <c r="BL7" s="25">
        <f t="shared" si="13"/>
        <v>416</v>
      </c>
      <c r="BM7" s="18">
        <v>315</v>
      </c>
      <c r="BN7" s="18">
        <v>101</v>
      </c>
      <c r="BO7" s="25">
        <f t="shared" si="14"/>
        <v>166</v>
      </c>
      <c r="BP7" s="18">
        <v>37</v>
      </c>
      <c r="BQ7" s="18">
        <v>48</v>
      </c>
      <c r="BR7" s="18">
        <v>24</v>
      </c>
      <c r="BS7" s="18">
        <v>33</v>
      </c>
      <c r="BT7" s="18">
        <v>24</v>
      </c>
      <c r="BU7" s="29"/>
      <c r="BV7" s="1"/>
      <c r="BW7" s="1"/>
      <c r="BX7" s="1"/>
      <c r="BZ7" s="105" t="s">
        <v>46</v>
      </c>
      <c r="CA7" s="106"/>
      <c r="CB7" s="41">
        <f t="shared" ref="CB7:CZ7" si="22">SUM(CB8,CB9,CB16,CB23)</f>
        <v>58457</v>
      </c>
      <c r="CC7" s="13">
        <f t="shared" ref="CC7" si="23">SUM(CC8,CC9,CC16,CC23)</f>
        <v>5083</v>
      </c>
      <c r="CD7" s="13">
        <f t="shared" ref="CD7" si="24">SUM(CD8,CD9,CD16,CD23)</f>
        <v>6059</v>
      </c>
      <c r="CE7" s="13">
        <f t="shared" ref="CE7" si="25">SUM(CE8,CE9,CE16,CE23)</f>
        <v>5948</v>
      </c>
      <c r="CF7" s="13">
        <f t="shared" ref="CF7" si="26">SUM(CF8,CF9,CF16,CF23)</f>
        <v>5816</v>
      </c>
      <c r="CG7" s="13">
        <f t="shared" si="22"/>
        <v>5310</v>
      </c>
      <c r="CH7" s="13">
        <f t="shared" si="22"/>
        <v>4871</v>
      </c>
      <c r="CI7" s="13">
        <f t="shared" si="22"/>
        <v>4151</v>
      </c>
      <c r="CJ7" s="13">
        <f t="shared" si="22"/>
        <v>3840</v>
      </c>
      <c r="CK7" s="13">
        <f t="shared" si="22"/>
        <v>3558</v>
      </c>
      <c r="CL7" s="13">
        <f t="shared" si="22"/>
        <v>2946</v>
      </c>
      <c r="CM7" s="13">
        <f t="shared" si="22"/>
        <v>2430</v>
      </c>
      <c r="CN7" s="13">
        <f t="shared" si="22"/>
        <v>2207</v>
      </c>
      <c r="CO7" s="13">
        <f t="shared" si="22"/>
        <v>1828</v>
      </c>
      <c r="CP7" s="13">
        <f t="shared" si="22"/>
        <v>1549</v>
      </c>
      <c r="CQ7" s="13">
        <f t="shared" si="22"/>
        <v>1078</v>
      </c>
      <c r="CR7" s="13">
        <f t="shared" si="22"/>
        <v>822</v>
      </c>
      <c r="CS7" s="13">
        <f t="shared" si="22"/>
        <v>961</v>
      </c>
      <c r="CT7" s="13">
        <f t="shared" si="22"/>
        <v>873</v>
      </c>
      <c r="CU7" s="13">
        <f t="shared" si="22"/>
        <v>65</v>
      </c>
      <c r="CV7" s="13">
        <f t="shared" si="22"/>
        <v>14805</v>
      </c>
      <c r="CW7" s="13">
        <f t="shared" si="22"/>
        <v>2888</v>
      </c>
      <c r="CX7" s="13">
        <f t="shared" si="22"/>
        <v>2780</v>
      </c>
      <c r="CY7" s="13">
        <f t="shared" si="22"/>
        <v>12025</v>
      </c>
      <c r="CZ7" s="14">
        <f t="shared" si="22"/>
        <v>1101</v>
      </c>
    </row>
    <row r="8" spans="1:109" s="9" customFormat="1" ht="15.75" x14ac:dyDescent="0.25">
      <c r="A8" s="1"/>
      <c r="B8" s="123" t="s">
        <v>37</v>
      </c>
      <c r="C8" s="124"/>
      <c r="D8" s="59">
        <f t="shared" si="20"/>
        <v>4212.8811999999998</v>
      </c>
      <c r="E8" s="60">
        <f t="shared" si="21"/>
        <v>4279.1188000000002</v>
      </c>
      <c r="F8" s="61">
        <v>8492</v>
      </c>
      <c r="G8" s="84"/>
      <c r="H8" s="84"/>
      <c r="I8" s="84"/>
      <c r="J8" s="84"/>
      <c r="K8" s="84"/>
      <c r="L8" s="84"/>
      <c r="M8" s="84"/>
      <c r="N8" s="84"/>
      <c r="O8" s="62"/>
      <c r="P8" s="62"/>
      <c r="Q8" s="87" t="s">
        <v>161</v>
      </c>
      <c r="R8" s="88"/>
      <c r="S8" s="10">
        <f t="shared" si="0"/>
        <v>8272</v>
      </c>
      <c r="T8" s="13">
        <f t="shared" si="1"/>
        <v>5816</v>
      </c>
      <c r="U8" s="18"/>
      <c r="V8" s="20">
        <f t="shared" si="2"/>
        <v>3352</v>
      </c>
      <c r="W8" s="18">
        <v>2883</v>
      </c>
      <c r="X8" s="18">
        <v>129</v>
      </c>
      <c r="Y8" s="18">
        <v>114</v>
      </c>
      <c r="Z8" s="18">
        <v>103</v>
      </c>
      <c r="AA8" s="18">
        <v>65</v>
      </c>
      <c r="AB8" s="18">
        <v>58</v>
      </c>
      <c r="AC8" s="36">
        <f t="shared" si="4"/>
        <v>1012</v>
      </c>
      <c r="AD8" s="18">
        <v>298</v>
      </c>
      <c r="AE8" s="18">
        <v>113</v>
      </c>
      <c r="AF8" s="18">
        <v>157</v>
      </c>
      <c r="AG8" s="18">
        <v>221</v>
      </c>
      <c r="AH8" s="18">
        <v>94</v>
      </c>
      <c r="AI8" s="18">
        <v>129</v>
      </c>
      <c r="AJ8" s="20">
        <f t="shared" si="6"/>
        <v>1452</v>
      </c>
      <c r="AK8" s="18">
        <v>211</v>
      </c>
      <c r="AL8" s="18">
        <v>193</v>
      </c>
      <c r="AM8" s="18">
        <v>207</v>
      </c>
      <c r="AN8" s="18">
        <v>259</v>
      </c>
      <c r="AO8" s="18">
        <v>85</v>
      </c>
      <c r="AP8" s="18">
        <v>157</v>
      </c>
      <c r="AQ8" s="18">
        <v>81</v>
      </c>
      <c r="AR8" s="18">
        <v>72</v>
      </c>
      <c r="AS8" s="18">
        <v>84</v>
      </c>
      <c r="AT8" s="18">
        <v>103</v>
      </c>
      <c r="AU8" s="23">
        <f t="shared" si="8"/>
        <v>1104</v>
      </c>
      <c r="AV8" s="18">
        <v>271</v>
      </c>
      <c r="AW8" s="18">
        <v>232</v>
      </c>
      <c r="AX8" s="18">
        <v>114</v>
      </c>
      <c r="AY8" s="18">
        <v>104</v>
      </c>
      <c r="AZ8" s="18">
        <v>65</v>
      </c>
      <c r="BA8" s="18">
        <v>96</v>
      </c>
      <c r="BB8" s="18">
        <v>93</v>
      </c>
      <c r="BC8" s="18">
        <v>129</v>
      </c>
      <c r="BD8" s="25">
        <f t="shared" si="10"/>
        <v>1352</v>
      </c>
      <c r="BE8" s="23">
        <f t="shared" si="11"/>
        <v>713</v>
      </c>
      <c r="BF8" s="18">
        <v>258</v>
      </c>
      <c r="BG8" s="18">
        <v>152</v>
      </c>
      <c r="BH8" s="18">
        <v>69</v>
      </c>
      <c r="BI8" s="18">
        <v>65</v>
      </c>
      <c r="BJ8" s="18">
        <v>76</v>
      </c>
      <c r="BK8" s="18">
        <v>93</v>
      </c>
      <c r="BL8" s="25">
        <f t="shared" si="13"/>
        <v>388</v>
      </c>
      <c r="BM8" s="18">
        <v>293</v>
      </c>
      <c r="BN8" s="18">
        <v>95</v>
      </c>
      <c r="BO8" s="25">
        <f t="shared" si="14"/>
        <v>251</v>
      </c>
      <c r="BP8" s="18">
        <v>60</v>
      </c>
      <c r="BQ8" s="18">
        <v>72</v>
      </c>
      <c r="BR8" s="18">
        <v>36</v>
      </c>
      <c r="BS8" s="18">
        <v>47</v>
      </c>
      <c r="BT8" s="18">
        <v>36</v>
      </c>
      <c r="BU8" s="29"/>
      <c r="BV8" s="1"/>
      <c r="BW8" s="1"/>
      <c r="BX8" s="1"/>
      <c r="BZ8" s="15" t="s">
        <v>47</v>
      </c>
      <c r="CA8" s="16" t="s">
        <v>48</v>
      </c>
      <c r="CB8" s="17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9"/>
    </row>
    <row r="9" spans="1:109" s="12" customFormat="1" ht="15.75" x14ac:dyDescent="0.25">
      <c r="A9" s="1"/>
      <c r="B9" s="123" t="s">
        <v>38</v>
      </c>
      <c r="C9" s="124"/>
      <c r="D9" s="59">
        <f t="shared" si="20"/>
        <v>4140.9466999999995</v>
      </c>
      <c r="E9" s="60">
        <f t="shared" si="21"/>
        <v>4206.0533000000005</v>
      </c>
      <c r="F9" s="61">
        <v>8347</v>
      </c>
      <c r="G9" s="84"/>
      <c r="H9" s="84"/>
      <c r="I9" s="84"/>
      <c r="J9" s="84"/>
      <c r="K9" s="84"/>
      <c r="L9" s="84"/>
      <c r="M9" s="84"/>
      <c r="N9" s="84"/>
      <c r="O9" s="62"/>
      <c r="P9" s="62"/>
      <c r="Q9" s="87" t="s">
        <v>20</v>
      </c>
      <c r="R9" s="88"/>
      <c r="S9" s="10">
        <f t="shared" si="0"/>
        <v>7720</v>
      </c>
      <c r="T9" s="13">
        <f t="shared" si="1"/>
        <v>5310</v>
      </c>
      <c r="U9" s="18"/>
      <c r="V9" s="20">
        <f t="shared" si="2"/>
        <v>3060</v>
      </c>
      <c r="W9" s="18">
        <v>2632</v>
      </c>
      <c r="X9" s="18">
        <v>119</v>
      </c>
      <c r="Y9" s="18">
        <v>104</v>
      </c>
      <c r="Z9" s="18">
        <v>94</v>
      </c>
      <c r="AA9" s="18">
        <v>59</v>
      </c>
      <c r="AB9" s="18">
        <v>52</v>
      </c>
      <c r="AC9" s="36">
        <f t="shared" si="4"/>
        <v>923</v>
      </c>
      <c r="AD9" s="18">
        <v>272</v>
      </c>
      <c r="AE9" s="18">
        <v>103</v>
      </c>
      <c r="AF9" s="18">
        <v>143</v>
      </c>
      <c r="AG9" s="18">
        <v>201</v>
      </c>
      <c r="AH9" s="18">
        <v>86</v>
      </c>
      <c r="AI9" s="18">
        <v>118</v>
      </c>
      <c r="AJ9" s="20">
        <f t="shared" si="6"/>
        <v>1327</v>
      </c>
      <c r="AK9" s="18">
        <v>192</v>
      </c>
      <c r="AL9" s="18">
        <v>177</v>
      </c>
      <c r="AM9" s="18">
        <v>190</v>
      </c>
      <c r="AN9" s="18">
        <v>237</v>
      </c>
      <c r="AO9" s="18">
        <v>78</v>
      </c>
      <c r="AP9" s="18">
        <v>143</v>
      </c>
      <c r="AQ9" s="18">
        <v>74</v>
      </c>
      <c r="AR9" s="18">
        <v>66</v>
      </c>
      <c r="AS9" s="18">
        <v>76</v>
      </c>
      <c r="AT9" s="18">
        <v>94</v>
      </c>
      <c r="AU9" s="23">
        <f t="shared" si="8"/>
        <v>908</v>
      </c>
      <c r="AV9" s="18">
        <v>222</v>
      </c>
      <c r="AW9" s="18">
        <v>191</v>
      </c>
      <c r="AX9" s="18">
        <v>94</v>
      </c>
      <c r="AY9" s="18">
        <v>86</v>
      </c>
      <c r="AZ9" s="18">
        <v>53</v>
      </c>
      <c r="BA9" s="18">
        <v>79</v>
      </c>
      <c r="BB9" s="18">
        <v>76</v>
      </c>
      <c r="BC9" s="18">
        <v>107</v>
      </c>
      <c r="BD9" s="25">
        <f t="shared" si="10"/>
        <v>1502</v>
      </c>
      <c r="BE9" s="23">
        <f t="shared" si="11"/>
        <v>782</v>
      </c>
      <c r="BF9" s="18">
        <v>282</v>
      </c>
      <c r="BG9" s="18">
        <v>167</v>
      </c>
      <c r="BH9" s="18">
        <v>76</v>
      </c>
      <c r="BI9" s="18">
        <v>71</v>
      </c>
      <c r="BJ9" s="18">
        <v>84</v>
      </c>
      <c r="BK9" s="18">
        <v>102</v>
      </c>
      <c r="BL9" s="25">
        <f t="shared" si="13"/>
        <v>468</v>
      </c>
      <c r="BM9" s="18">
        <v>355</v>
      </c>
      <c r="BN9" s="18">
        <v>113</v>
      </c>
      <c r="BO9" s="25">
        <f t="shared" si="14"/>
        <v>252</v>
      </c>
      <c r="BP9" s="18">
        <v>57</v>
      </c>
      <c r="BQ9" s="18">
        <v>74</v>
      </c>
      <c r="BR9" s="18">
        <v>36</v>
      </c>
      <c r="BS9" s="18">
        <v>49</v>
      </c>
      <c r="BT9" s="18">
        <v>36</v>
      </c>
      <c r="BU9" s="29"/>
      <c r="BV9" s="1"/>
      <c r="BW9" s="1"/>
      <c r="BX9" s="1"/>
      <c r="BZ9" s="35" t="s">
        <v>49</v>
      </c>
      <c r="CA9" s="36"/>
      <c r="CB9" s="20">
        <f t="shared" ref="CB9:CZ9" si="27">SUM(CB10:CB15)</f>
        <v>33707</v>
      </c>
      <c r="CC9" s="20">
        <f t="shared" si="27"/>
        <v>2932</v>
      </c>
      <c r="CD9" s="20">
        <f t="shared" si="27"/>
        <v>3490</v>
      </c>
      <c r="CE9" s="20">
        <f t="shared" si="27"/>
        <v>3427</v>
      </c>
      <c r="CF9" s="20">
        <f t="shared" si="27"/>
        <v>3352</v>
      </c>
      <c r="CG9" s="20">
        <f t="shared" si="27"/>
        <v>3060</v>
      </c>
      <c r="CH9" s="20">
        <f t="shared" si="27"/>
        <v>2810</v>
      </c>
      <c r="CI9" s="20">
        <f t="shared" si="27"/>
        <v>2395</v>
      </c>
      <c r="CJ9" s="20">
        <f t="shared" si="27"/>
        <v>2216</v>
      </c>
      <c r="CK9" s="20">
        <f t="shared" si="27"/>
        <v>2050</v>
      </c>
      <c r="CL9" s="20">
        <f t="shared" si="27"/>
        <v>1702</v>
      </c>
      <c r="CM9" s="20">
        <f t="shared" si="27"/>
        <v>1402</v>
      </c>
      <c r="CN9" s="20">
        <f t="shared" si="27"/>
        <v>1272</v>
      </c>
      <c r="CO9" s="20">
        <f t="shared" si="27"/>
        <v>1054</v>
      </c>
      <c r="CP9" s="20">
        <f t="shared" si="27"/>
        <v>893</v>
      </c>
      <c r="CQ9" s="20">
        <f t="shared" si="27"/>
        <v>623</v>
      </c>
      <c r="CR9" s="20">
        <f t="shared" si="27"/>
        <v>475</v>
      </c>
      <c r="CS9" s="20">
        <f t="shared" si="27"/>
        <v>554</v>
      </c>
      <c r="CT9" s="20">
        <f t="shared" si="27"/>
        <v>504</v>
      </c>
      <c r="CU9" s="20">
        <f t="shared" si="27"/>
        <v>39</v>
      </c>
      <c r="CV9" s="20">
        <f t="shared" si="27"/>
        <v>8539</v>
      </c>
      <c r="CW9" s="20">
        <f t="shared" si="27"/>
        <v>1666</v>
      </c>
      <c r="CX9" s="20">
        <f t="shared" si="27"/>
        <v>1603</v>
      </c>
      <c r="CY9" s="20">
        <f t="shared" si="27"/>
        <v>6935</v>
      </c>
      <c r="CZ9" s="21">
        <f t="shared" si="27"/>
        <v>635</v>
      </c>
    </row>
    <row r="10" spans="1:109" s="9" customFormat="1" ht="15.75" x14ac:dyDescent="0.25">
      <c r="A10" s="1"/>
      <c r="B10" s="123" t="s">
        <v>20</v>
      </c>
      <c r="C10" s="124"/>
      <c r="D10" s="59">
        <f t="shared" si="20"/>
        <v>3831.3802999999998</v>
      </c>
      <c r="E10" s="60">
        <f t="shared" si="21"/>
        <v>3891.6197000000002</v>
      </c>
      <c r="F10" s="61">
        <v>7723</v>
      </c>
      <c r="G10" s="84"/>
      <c r="H10" s="84"/>
      <c r="I10" s="84"/>
      <c r="J10" s="84"/>
      <c r="K10" s="84"/>
      <c r="L10" s="84"/>
      <c r="M10" s="84"/>
      <c r="N10" s="84"/>
      <c r="O10" s="62"/>
      <c r="P10" s="1"/>
      <c r="Q10" s="87" t="s">
        <v>21</v>
      </c>
      <c r="R10" s="88"/>
      <c r="S10" s="10">
        <f t="shared" si="0"/>
        <v>7088</v>
      </c>
      <c r="T10" s="13">
        <f t="shared" si="1"/>
        <v>4871</v>
      </c>
      <c r="U10" s="18"/>
      <c r="V10" s="20">
        <f t="shared" si="2"/>
        <v>2810</v>
      </c>
      <c r="W10" s="18">
        <v>2417</v>
      </c>
      <c r="X10" s="18">
        <v>109</v>
      </c>
      <c r="Y10" s="18">
        <v>95</v>
      </c>
      <c r="Z10" s="18">
        <v>86</v>
      </c>
      <c r="AA10" s="18">
        <v>55</v>
      </c>
      <c r="AB10" s="18">
        <v>48</v>
      </c>
      <c r="AC10" s="36">
        <f t="shared" si="4"/>
        <v>845</v>
      </c>
      <c r="AD10" s="18">
        <v>249</v>
      </c>
      <c r="AE10" s="18">
        <v>94</v>
      </c>
      <c r="AF10" s="18">
        <v>131</v>
      </c>
      <c r="AG10" s="18">
        <v>184</v>
      </c>
      <c r="AH10" s="18">
        <v>79</v>
      </c>
      <c r="AI10" s="18">
        <v>108</v>
      </c>
      <c r="AJ10" s="20">
        <f t="shared" si="6"/>
        <v>1216</v>
      </c>
      <c r="AK10" s="18">
        <v>176</v>
      </c>
      <c r="AL10" s="18">
        <v>162</v>
      </c>
      <c r="AM10" s="18">
        <v>174</v>
      </c>
      <c r="AN10" s="18">
        <v>217</v>
      </c>
      <c r="AO10" s="18">
        <v>72</v>
      </c>
      <c r="AP10" s="18">
        <v>131</v>
      </c>
      <c r="AQ10" s="18">
        <v>68</v>
      </c>
      <c r="AR10" s="18">
        <v>60</v>
      </c>
      <c r="AS10" s="18">
        <v>70</v>
      </c>
      <c r="AT10" s="18">
        <v>86</v>
      </c>
      <c r="AU10" s="23">
        <f t="shared" si="8"/>
        <v>872</v>
      </c>
      <c r="AV10" s="18">
        <v>214</v>
      </c>
      <c r="AW10" s="18">
        <v>183</v>
      </c>
      <c r="AX10" s="18">
        <v>90</v>
      </c>
      <c r="AY10" s="18">
        <v>82</v>
      </c>
      <c r="AZ10" s="18">
        <v>51</v>
      </c>
      <c r="BA10" s="18">
        <v>76</v>
      </c>
      <c r="BB10" s="18">
        <v>73</v>
      </c>
      <c r="BC10" s="18">
        <v>103</v>
      </c>
      <c r="BD10" s="25">
        <f t="shared" si="10"/>
        <v>1345</v>
      </c>
      <c r="BE10" s="23">
        <f t="shared" si="11"/>
        <v>754</v>
      </c>
      <c r="BF10" s="18">
        <v>272</v>
      </c>
      <c r="BG10" s="18">
        <v>161</v>
      </c>
      <c r="BH10" s="18">
        <v>73</v>
      </c>
      <c r="BI10" s="18">
        <v>69</v>
      </c>
      <c r="BJ10" s="18">
        <v>81</v>
      </c>
      <c r="BK10" s="18">
        <v>98</v>
      </c>
      <c r="BL10" s="25">
        <f t="shared" si="13"/>
        <v>363</v>
      </c>
      <c r="BM10" s="18">
        <v>275</v>
      </c>
      <c r="BN10" s="18">
        <v>88</v>
      </c>
      <c r="BO10" s="25">
        <f t="shared" si="14"/>
        <v>228</v>
      </c>
      <c r="BP10" s="18">
        <v>51</v>
      </c>
      <c r="BQ10" s="18">
        <v>67</v>
      </c>
      <c r="BR10" s="18">
        <v>33</v>
      </c>
      <c r="BS10" s="18">
        <v>44</v>
      </c>
      <c r="BT10" s="18">
        <v>33</v>
      </c>
      <c r="BU10" s="29"/>
      <c r="BV10" s="1"/>
      <c r="BW10" s="1"/>
      <c r="BX10" s="1"/>
      <c r="BZ10" s="15" t="s">
        <v>143</v>
      </c>
      <c r="CA10" s="16" t="s">
        <v>50</v>
      </c>
      <c r="CB10" s="17">
        <f t="shared" ref="CB10:CB15" si="28">SUM(CC10:CS10)</f>
        <v>28993</v>
      </c>
      <c r="CC10" s="18">
        <v>2522</v>
      </c>
      <c r="CD10" s="18">
        <v>3000</v>
      </c>
      <c r="CE10" s="18">
        <v>2948</v>
      </c>
      <c r="CF10" s="18">
        <v>2883</v>
      </c>
      <c r="CG10" s="18">
        <v>2632</v>
      </c>
      <c r="CH10" s="18">
        <v>2417</v>
      </c>
      <c r="CI10" s="18">
        <v>2061</v>
      </c>
      <c r="CJ10" s="18">
        <v>1906</v>
      </c>
      <c r="CK10" s="18">
        <v>1762</v>
      </c>
      <c r="CL10" s="18">
        <v>1464</v>
      </c>
      <c r="CM10" s="18">
        <v>1206</v>
      </c>
      <c r="CN10" s="18">
        <v>1094</v>
      </c>
      <c r="CO10" s="18">
        <v>907</v>
      </c>
      <c r="CP10" s="18">
        <v>769</v>
      </c>
      <c r="CQ10" s="18">
        <v>536</v>
      </c>
      <c r="CR10" s="18">
        <v>410</v>
      </c>
      <c r="CS10" s="18">
        <v>476</v>
      </c>
      <c r="CT10" s="18">
        <v>433</v>
      </c>
      <c r="CU10" s="18">
        <v>34</v>
      </c>
      <c r="CV10" s="18">
        <v>7346</v>
      </c>
      <c r="CW10" s="18">
        <v>1433</v>
      </c>
      <c r="CX10" s="18">
        <v>1380</v>
      </c>
      <c r="CY10" s="18">
        <v>5966</v>
      </c>
      <c r="CZ10" s="18">
        <v>546</v>
      </c>
    </row>
    <row r="11" spans="1:109" s="9" customFormat="1" ht="16.5" thickBot="1" x14ac:dyDescent="0.3">
      <c r="A11" s="1"/>
      <c r="B11" s="123" t="s">
        <v>21</v>
      </c>
      <c r="C11" s="124"/>
      <c r="D11" s="59">
        <f t="shared" si="20"/>
        <v>3443.4301</v>
      </c>
      <c r="E11" s="60">
        <f t="shared" si="21"/>
        <v>3497.5699</v>
      </c>
      <c r="F11" s="61">
        <v>6941</v>
      </c>
      <c r="G11" s="84"/>
      <c r="H11" s="84"/>
      <c r="I11" s="84"/>
      <c r="J11" s="84"/>
      <c r="K11" s="84"/>
      <c r="L11" s="84"/>
      <c r="M11" s="84"/>
      <c r="N11" s="84"/>
      <c r="O11" s="62"/>
      <c r="P11" s="1"/>
      <c r="Q11" s="87" t="s">
        <v>22</v>
      </c>
      <c r="R11" s="88"/>
      <c r="S11" s="10">
        <f t="shared" si="0"/>
        <v>6023</v>
      </c>
      <c r="T11" s="13">
        <f t="shared" si="1"/>
        <v>4151</v>
      </c>
      <c r="U11" s="18"/>
      <c r="V11" s="20">
        <f t="shared" si="2"/>
        <v>2395</v>
      </c>
      <c r="W11" s="18">
        <v>2061</v>
      </c>
      <c r="X11" s="18">
        <v>93</v>
      </c>
      <c r="Y11" s="18">
        <v>81</v>
      </c>
      <c r="Z11" s="18">
        <v>73</v>
      </c>
      <c r="AA11" s="18">
        <v>46</v>
      </c>
      <c r="AB11" s="18">
        <v>41</v>
      </c>
      <c r="AC11" s="36">
        <f t="shared" si="4"/>
        <v>720</v>
      </c>
      <c r="AD11" s="18">
        <v>212</v>
      </c>
      <c r="AE11" s="18">
        <v>80</v>
      </c>
      <c r="AF11" s="18">
        <v>112</v>
      </c>
      <c r="AG11" s="18">
        <v>157</v>
      </c>
      <c r="AH11" s="18">
        <v>67</v>
      </c>
      <c r="AI11" s="18">
        <v>92</v>
      </c>
      <c r="AJ11" s="20">
        <f t="shared" si="6"/>
        <v>1036</v>
      </c>
      <c r="AK11" s="18">
        <v>150</v>
      </c>
      <c r="AL11" s="18">
        <v>138</v>
      </c>
      <c r="AM11" s="18">
        <v>148</v>
      </c>
      <c r="AN11" s="18">
        <v>185</v>
      </c>
      <c r="AO11" s="18">
        <v>61</v>
      </c>
      <c r="AP11" s="18">
        <v>112</v>
      </c>
      <c r="AQ11" s="18">
        <v>58</v>
      </c>
      <c r="AR11" s="18">
        <v>51</v>
      </c>
      <c r="AS11" s="18">
        <v>60</v>
      </c>
      <c r="AT11" s="18">
        <v>73</v>
      </c>
      <c r="AU11" s="23">
        <f t="shared" si="8"/>
        <v>782</v>
      </c>
      <c r="AV11" s="18">
        <v>191</v>
      </c>
      <c r="AW11" s="18">
        <v>164</v>
      </c>
      <c r="AX11" s="18">
        <v>81</v>
      </c>
      <c r="AY11" s="18">
        <v>74</v>
      </c>
      <c r="AZ11" s="18">
        <v>46</v>
      </c>
      <c r="BA11" s="18">
        <v>68</v>
      </c>
      <c r="BB11" s="18">
        <v>66</v>
      </c>
      <c r="BC11" s="18">
        <v>92</v>
      </c>
      <c r="BD11" s="25">
        <f t="shared" si="10"/>
        <v>1090</v>
      </c>
      <c r="BE11" s="23">
        <f t="shared" si="11"/>
        <v>627</v>
      </c>
      <c r="BF11" s="18">
        <v>226</v>
      </c>
      <c r="BG11" s="18">
        <v>134</v>
      </c>
      <c r="BH11" s="18">
        <v>61</v>
      </c>
      <c r="BI11" s="18">
        <v>57</v>
      </c>
      <c r="BJ11" s="18">
        <v>67</v>
      </c>
      <c r="BK11" s="18">
        <v>82</v>
      </c>
      <c r="BL11" s="25">
        <f t="shared" si="13"/>
        <v>276</v>
      </c>
      <c r="BM11" s="18">
        <v>209</v>
      </c>
      <c r="BN11" s="18">
        <v>67</v>
      </c>
      <c r="BO11" s="25">
        <f t="shared" si="14"/>
        <v>187</v>
      </c>
      <c r="BP11" s="18">
        <v>42</v>
      </c>
      <c r="BQ11" s="18">
        <v>55</v>
      </c>
      <c r="BR11" s="18">
        <v>27</v>
      </c>
      <c r="BS11" s="18">
        <v>36</v>
      </c>
      <c r="BT11" s="18">
        <v>27</v>
      </c>
      <c r="BU11" s="29"/>
      <c r="BV11" s="1"/>
      <c r="BW11" s="1"/>
      <c r="BX11" s="1"/>
      <c r="BZ11" s="15" t="s">
        <v>51</v>
      </c>
      <c r="CA11" s="16" t="s">
        <v>52</v>
      </c>
      <c r="CB11" s="17">
        <f t="shared" si="28"/>
        <v>1305</v>
      </c>
      <c r="CC11" s="18">
        <v>114</v>
      </c>
      <c r="CD11" s="18">
        <v>134</v>
      </c>
      <c r="CE11" s="18">
        <v>132</v>
      </c>
      <c r="CF11" s="18">
        <v>129</v>
      </c>
      <c r="CG11" s="18">
        <v>119</v>
      </c>
      <c r="CH11" s="18">
        <v>109</v>
      </c>
      <c r="CI11" s="18">
        <v>93</v>
      </c>
      <c r="CJ11" s="18">
        <v>86</v>
      </c>
      <c r="CK11" s="18">
        <v>80</v>
      </c>
      <c r="CL11" s="18">
        <v>66</v>
      </c>
      <c r="CM11" s="18">
        <v>54</v>
      </c>
      <c r="CN11" s="18">
        <v>49</v>
      </c>
      <c r="CO11" s="18">
        <v>41</v>
      </c>
      <c r="CP11" s="18">
        <v>35</v>
      </c>
      <c r="CQ11" s="18">
        <v>24</v>
      </c>
      <c r="CR11" s="18">
        <v>18</v>
      </c>
      <c r="CS11" s="18">
        <v>22</v>
      </c>
      <c r="CT11" s="18">
        <v>20</v>
      </c>
      <c r="CU11" s="18">
        <v>1</v>
      </c>
      <c r="CV11" s="18">
        <v>331</v>
      </c>
      <c r="CW11" s="18">
        <v>65</v>
      </c>
      <c r="CX11" s="18">
        <v>62</v>
      </c>
      <c r="CY11" s="18">
        <v>269</v>
      </c>
      <c r="CZ11" s="18">
        <v>25</v>
      </c>
    </row>
    <row r="12" spans="1:109" s="9" customFormat="1" ht="15.75" x14ac:dyDescent="0.25">
      <c r="A12" s="1"/>
      <c r="B12" s="123" t="s">
        <v>22</v>
      </c>
      <c r="C12" s="124"/>
      <c r="D12" s="59">
        <f t="shared" si="20"/>
        <v>2892.7590999999998</v>
      </c>
      <c r="E12" s="60">
        <f t="shared" si="21"/>
        <v>2938.2409000000002</v>
      </c>
      <c r="F12" s="61">
        <v>5831</v>
      </c>
      <c r="G12" s="84"/>
      <c r="H12" s="84"/>
      <c r="I12" s="84"/>
      <c r="J12" s="84"/>
      <c r="K12" s="84"/>
      <c r="L12" s="84"/>
      <c r="M12" s="84"/>
      <c r="N12" s="84"/>
      <c r="O12" s="62"/>
      <c r="P12" s="1"/>
      <c r="Q12" s="92" t="s">
        <v>23</v>
      </c>
      <c r="R12" s="93"/>
      <c r="S12" s="10">
        <f t="shared" si="0"/>
        <v>5477</v>
      </c>
      <c r="T12" s="13">
        <f t="shared" si="1"/>
        <v>3840</v>
      </c>
      <c r="U12" s="18"/>
      <c r="V12" s="20">
        <f t="shared" si="2"/>
        <v>2216</v>
      </c>
      <c r="W12" s="18">
        <v>1906</v>
      </c>
      <c r="X12" s="18">
        <v>86</v>
      </c>
      <c r="Y12" s="18">
        <v>75</v>
      </c>
      <c r="Z12" s="18">
        <v>68</v>
      </c>
      <c r="AA12" s="18">
        <v>43</v>
      </c>
      <c r="AB12" s="18">
        <v>38</v>
      </c>
      <c r="AC12" s="36">
        <f t="shared" si="4"/>
        <v>666</v>
      </c>
      <c r="AD12" s="18">
        <v>197</v>
      </c>
      <c r="AE12" s="18">
        <v>74</v>
      </c>
      <c r="AF12" s="18">
        <v>103</v>
      </c>
      <c r="AG12" s="18">
        <v>145</v>
      </c>
      <c r="AH12" s="18">
        <v>62</v>
      </c>
      <c r="AI12" s="18">
        <v>85</v>
      </c>
      <c r="AJ12" s="20">
        <f t="shared" si="6"/>
        <v>958</v>
      </c>
      <c r="AK12" s="18">
        <v>139</v>
      </c>
      <c r="AL12" s="18">
        <v>128</v>
      </c>
      <c r="AM12" s="18">
        <v>137</v>
      </c>
      <c r="AN12" s="18">
        <v>171</v>
      </c>
      <c r="AO12" s="18">
        <v>56</v>
      </c>
      <c r="AP12" s="18">
        <v>103</v>
      </c>
      <c r="AQ12" s="18">
        <v>54</v>
      </c>
      <c r="AR12" s="18">
        <v>47</v>
      </c>
      <c r="AS12" s="18">
        <v>55</v>
      </c>
      <c r="AT12" s="18">
        <v>68</v>
      </c>
      <c r="AU12" s="23">
        <f t="shared" si="8"/>
        <v>725</v>
      </c>
      <c r="AV12" s="18">
        <v>179</v>
      </c>
      <c r="AW12" s="18">
        <v>152</v>
      </c>
      <c r="AX12" s="18">
        <v>75</v>
      </c>
      <c r="AY12" s="18">
        <v>68</v>
      </c>
      <c r="AZ12" s="18">
        <v>42</v>
      </c>
      <c r="BA12" s="18">
        <v>63</v>
      </c>
      <c r="BB12" s="18">
        <v>61</v>
      </c>
      <c r="BC12" s="18">
        <v>85</v>
      </c>
      <c r="BD12" s="25">
        <f t="shared" si="10"/>
        <v>912</v>
      </c>
      <c r="BE12" s="23">
        <f t="shared" si="11"/>
        <v>497</v>
      </c>
      <c r="BF12" s="18">
        <v>180</v>
      </c>
      <c r="BG12" s="18">
        <v>106</v>
      </c>
      <c r="BH12" s="18">
        <v>48</v>
      </c>
      <c r="BI12" s="18">
        <v>45</v>
      </c>
      <c r="BJ12" s="18">
        <v>53</v>
      </c>
      <c r="BK12" s="18">
        <v>65</v>
      </c>
      <c r="BL12" s="25">
        <f t="shared" si="13"/>
        <v>257</v>
      </c>
      <c r="BM12" s="18">
        <v>195</v>
      </c>
      <c r="BN12" s="18">
        <v>62</v>
      </c>
      <c r="BO12" s="25">
        <f t="shared" si="14"/>
        <v>158</v>
      </c>
      <c r="BP12" s="18">
        <v>36</v>
      </c>
      <c r="BQ12" s="18">
        <v>46</v>
      </c>
      <c r="BR12" s="18">
        <v>23</v>
      </c>
      <c r="BS12" s="18">
        <v>30</v>
      </c>
      <c r="BT12" s="18">
        <v>23</v>
      </c>
      <c r="BU12" s="29"/>
      <c r="BV12" s="1"/>
      <c r="BW12" s="1"/>
      <c r="BX12" s="1"/>
      <c r="BZ12" s="15" t="s">
        <v>53</v>
      </c>
      <c r="CA12" s="16" t="s">
        <v>54</v>
      </c>
      <c r="CB12" s="17">
        <f t="shared" si="28"/>
        <v>1145</v>
      </c>
      <c r="CC12" s="18">
        <v>100</v>
      </c>
      <c r="CD12" s="18">
        <v>119</v>
      </c>
      <c r="CE12" s="18">
        <v>116</v>
      </c>
      <c r="CF12" s="18">
        <v>114</v>
      </c>
      <c r="CG12" s="18">
        <v>104</v>
      </c>
      <c r="CH12" s="18">
        <v>95</v>
      </c>
      <c r="CI12" s="18">
        <v>81</v>
      </c>
      <c r="CJ12" s="18">
        <v>75</v>
      </c>
      <c r="CK12" s="18">
        <v>70</v>
      </c>
      <c r="CL12" s="18">
        <v>58</v>
      </c>
      <c r="CM12" s="18">
        <v>48</v>
      </c>
      <c r="CN12" s="18">
        <v>43</v>
      </c>
      <c r="CO12" s="18">
        <v>36</v>
      </c>
      <c r="CP12" s="18">
        <v>30</v>
      </c>
      <c r="CQ12" s="18">
        <v>21</v>
      </c>
      <c r="CR12" s="18">
        <v>16</v>
      </c>
      <c r="CS12" s="18">
        <v>19</v>
      </c>
      <c r="CT12" s="18">
        <v>17</v>
      </c>
      <c r="CU12" s="18">
        <v>1</v>
      </c>
      <c r="CV12" s="18">
        <v>290</v>
      </c>
      <c r="CW12" s="18">
        <v>57</v>
      </c>
      <c r="CX12" s="18">
        <v>54</v>
      </c>
      <c r="CY12" s="18">
        <v>235</v>
      </c>
      <c r="CZ12" s="18">
        <v>22</v>
      </c>
    </row>
    <row r="13" spans="1:109" s="9" customFormat="1" ht="15.75" x14ac:dyDescent="0.25">
      <c r="A13" s="1"/>
      <c r="B13" s="123" t="s">
        <v>23</v>
      </c>
      <c r="C13" s="124"/>
      <c r="D13" s="59">
        <f t="shared" si="20"/>
        <v>2662.0726</v>
      </c>
      <c r="E13" s="60">
        <f t="shared" si="21"/>
        <v>2703.9274</v>
      </c>
      <c r="F13" s="61">
        <v>5366</v>
      </c>
      <c r="G13" s="84"/>
      <c r="H13" s="84"/>
      <c r="I13" s="84"/>
      <c r="J13" s="84"/>
      <c r="K13" s="84"/>
      <c r="L13" s="84"/>
      <c r="M13" s="84"/>
      <c r="N13" s="84"/>
      <c r="O13" s="62"/>
      <c r="P13" s="1"/>
      <c r="Q13" s="87" t="s">
        <v>24</v>
      </c>
      <c r="R13" s="88"/>
      <c r="S13" s="10">
        <f t="shared" si="0"/>
        <v>5076</v>
      </c>
      <c r="T13" s="13">
        <f t="shared" si="1"/>
        <v>3558</v>
      </c>
      <c r="U13" s="18"/>
      <c r="V13" s="20">
        <f t="shared" si="2"/>
        <v>2050</v>
      </c>
      <c r="W13" s="18">
        <v>1762</v>
      </c>
      <c r="X13" s="18">
        <v>80</v>
      </c>
      <c r="Y13" s="18">
        <v>70</v>
      </c>
      <c r="Z13" s="18">
        <v>63</v>
      </c>
      <c r="AA13" s="18">
        <v>40</v>
      </c>
      <c r="AB13" s="18">
        <v>35</v>
      </c>
      <c r="AC13" s="36">
        <f t="shared" si="4"/>
        <v>618</v>
      </c>
      <c r="AD13" s="18">
        <v>182</v>
      </c>
      <c r="AE13" s="18">
        <v>69</v>
      </c>
      <c r="AF13" s="18">
        <v>96</v>
      </c>
      <c r="AG13" s="18">
        <v>135</v>
      </c>
      <c r="AH13" s="18">
        <v>57</v>
      </c>
      <c r="AI13" s="18">
        <v>79</v>
      </c>
      <c r="AJ13" s="20">
        <f t="shared" si="6"/>
        <v>890</v>
      </c>
      <c r="AK13" s="18">
        <v>129</v>
      </c>
      <c r="AL13" s="18">
        <v>119</v>
      </c>
      <c r="AM13" s="18">
        <v>127</v>
      </c>
      <c r="AN13" s="18">
        <v>159</v>
      </c>
      <c r="AO13" s="18">
        <v>52</v>
      </c>
      <c r="AP13" s="18">
        <v>96</v>
      </c>
      <c r="AQ13" s="18">
        <v>50</v>
      </c>
      <c r="AR13" s="18">
        <v>44</v>
      </c>
      <c r="AS13" s="18">
        <v>51</v>
      </c>
      <c r="AT13" s="18">
        <v>63</v>
      </c>
      <c r="AU13" s="23">
        <f t="shared" si="8"/>
        <v>678</v>
      </c>
      <c r="AV13" s="18">
        <v>166</v>
      </c>
      <c r="AW13" s="18">
        <v>142</v>
      </c>
      <c r="AX13" s="18">
        <v>70</v>
      </c>
      <c r="AY13" s="18">
        <v>64</v>
      </c>
      <c r="AZ13" s="18">
        <v>40</v>
      </c>
      <c r="BA13" s="18">
        <v>59</v>
      </c>
      <c r="BB13" s="18">
        <v>57</v>
      </c>
      <c r="BC13" s="18">
        <v>80</v>
      </c>
      <c r="BD13" s="25">
        <f t="shared" si="10"/>
        <v>840</v>
      </c>
      <c r="BE13" s="23">
        <f t="shared" si="11"/>
        <v>465</v>
      </c>
      <c r="BF13" s="18">
        <v>167</v>
      </c>
      <c r="BG13" s="18">
        <v>99</v>
      </c>
      <c r="BH13" s="18">
        <v>45</v>
      </c>
      <c r="BI13" s="18">
        <v>43</v>
      </c>
      <c r="BJ13" s="18">
        <v>50</v>
      </c>
      <c r="BK13" s="18">
        <v>61</v>
      </c>
      <c r="BL13" s="25">
        <f t="shared" si="13"/>
        <v>239</v>
      </c>
      <c r="BM13" s="18">
        <v>181</v>
      </c>
      <c r="BN13" s="18">
        <v>58</v>
      </c>
      <c r="BO13" s="25">
        <f t="shared" si="14"/>
        <v>136</v>
      </c>
      <c r="BP13" s="18">
        <v>32</v>
      </c>
      <c r="BQ13" s="18">
        <v>40</v>
      </c>
      <c r="BR13" s="18">
        <v>19</v>
      </c>
      <c r="BS13" s="18">
        <v>26</v>
      </c>
      <c r="BT13" s="18">
        <v>19</v>
      </c>
      <c r="BU13" s="29"/>
      <c r="BV13" s="1"/>
      <c r="BW13" s="1"/>
      <c r="BX13" s="1"/>
      <c r="BZ13" s="15" t="s">
        <v>55</v>
      </c>
      <c r="CA13" s="16" t="s">
        <v>56</v>
      </c>
      <c r="CB13" s="17">
        <f t="shared" si="28"/>
        <v>1032</v>
      </c>
      <c r="CC13" s="18">
        <v>89</v>
      </c>
      <c r="CD13" s="18">
        <v>108</v>
      </c>
      <c r="CE13" s="18">
        <v>105</v>
      </c>
      <c r="CF13" s="18">
        <v>103</v>
      </c>
      <c r="CG13" s="18">
        <v>94</v>
      </c>
      <c r="CH13" s="18">
        <v>86</v>
      </c>
      <c r="CI13" s="18">
        <v>73</v>
      </c>
      <c r="CJ13" s="18">
        <v>68</v>
      </c>
      <c r="CK13" s="18">
        <v>63</v>
      </c>
      <c r="CL13" s="18">
        <v>52</v>
      </c>
      <c r="CM13" s="18">
        <v>43</v>
      </c>
      <c r="CN13" s="18">
        <v>39</v>
      </c>
      <c r="CO13" s="18">
        <v>32</v>
      </c>
      <c r="CP13" s="18">
        <v>27</v>
      </c>
      <c r="CQ13" s="18">
        <v>19</v>
      </c>
      <c r="CR13" s="18">
        <v>14</v>
      </c>
      <c r="CS13" s="18">
        <v>17</v>
      </c>
      <c r="CT13" s="18">
        <v>15</v>
      </c>
      <c r="CU13" s="18">
        <v>1</v>
      </c>
      <c r="CV13" s="18">
        <v>261</v>
      </c>
      <c r="CW13" s="18">
        <v>51</v>
      </c>
      <c r="CX13" s="18">
        <v>49</v>
      </c>
      <c r="CY13" s="18">
        <v>212</v>
      </c>
      <c r="CZ13" s="18">
        <v>19</v>
      </c>
    </row>
    <row r="14" spans="1:109" s="9" customFormat="1" ht="15.75" x14ac:dyDescent="0.25">
      <c r="A14" s="1"/>
      <c r="B14" s="123" t="s">
        <v>24</v>
      </c>
      <c r="C14" s="124"/>
      <c r="D14" s="59">
        <f t="shared" si="20"/>
        <v>2406.085</v>
      </c>
      <c r="E14" s="60">
        <f t="shared" si="21"/>
        <v>2443.915</v>
      </c>
      <c r="F14" s="61">
        <v>4850</v>
      </c>
      <c r="G14" s="84"/>
      <c r="H14" s="84"/>
      <c r="I14" s="84"/>
      <c r="J14" s="84"/>
      <c r="K14" s="84"/>
      <c r="L14" s="84"/>
      <c r="M14" s="84"/>
      <c r="N14" s="84"/>
      <c r="O14" s="62"/>
      <c r="P14" s="1"/>
      <c r="Q14" s="87" t="s">
        <v>25</v>
      </c>
      <c r="R14" s="88"/>
      <c r="S14" s="10">
        <f t="shared" si="0"/>
        <v>4293</v>
      </c>
      <c r="T14" s="13">
        <f t="shared" si="1"/>
        <v>2946</v>
      </c>
      <c r="U14" s="18"/>
      <c r="V14" s="20">
        <f t="shared" si="2"/>
        <v>1702</v>
      </c>
      <c r="W14" s="18">
        <v>1464</v>
      </c>
      <c r="X14" s="18">
        <v>66</v>
      </c>
      <c r="Y14" s="18">
        <v>58</v>
      </c>
      <c r="Z14" s="18">
        <v>52</v>
      </c>
      <c r="AA14" s="18">
        <v>33</v>
      </c>
      <c r="AB14" s="18">
        <v>29</v>
      </c>
      <c r="AC14" s="36">
        <f t="shared" si="4"/>
        <v>511</v>
      </c>
      <c r="AD14" s="18">
        <v>151</v>
      </c>
      <c r="AE14" s="18">
        <v>57</v>
      </c>
      <c r="AF14" s="18">
        <v>79</v>
      </c>
      <c r="AG14" s="18">
        <v>111</v>
      </c>
      <c r="AH14" s="18">
        <v>48</v>
      </c>
      <c r="AI14" s="18">
        <v>65</v>
      </c>
      <c r="AJ14" s="20">
        <f t="shared" si="6"/>
        <v>733</v>
      </c>
      <c r="AK14" s="18">
        <v>106</v>
      </c>
      <c r="AL14" s="18">
        <v>98</v>
      </c>
      <c r="AM14" s="18">
        <v>105</v>
      </c>
      <c r="AN14" s="18">
        <v>131</v>
      </c>
      <c r="AO14" s="18">
        <v>43</v>
      </c>
      <c r="AP14" s="18">
        <v>79</v>
      </c>
      <c r="AQ14" s="18">
        <v>41</v>
      </c>
      <c r="AR14" s="18">
        <v>36</v>
      </c>
      <c r="AS14" s="18">
        <v>42</v>
      </c>
      <c r="AT14" s="18">
        <v>52</v>
      </c>
      <c r="AU14" s="23">
        <f t="shared" si="8"/>
        <v>654</v>
      </c>
      <c r="AV14" s="18">
        <v>160</v>
      </c>
      <c r="AW14" s="18">
        <v>137</v>
      </c>
      <c r="AX14" s="18">
        <v>68</v>
      </c>
      <c r="AY14" s="18">
        <v>62</v>
      </c>
      <c r="AZ14" s="18">
        <v>38</v>
      </c>
      <c r="BA14" s="18">
        <v>57</v>
      </c>
      <c r="BB14" s="18">
        <v>55</v>
      </c>
      <c r="BC14" s="18">
        <v>77</v>
      </c>
      <c r="BD14" s="25">
        <f t="shared" si="10"/>
        <v>693</v>
      </c>
      <c r="BE14" s="23">
        <f t="shared" si="11"/>
        <v>368</v>
      </c>
      <c r="BF14" s="18">
        <v>133</v>
      </c>
      <c r="BG14" s="18">
        <v>78</v>
      </c>
      <c r="BH14" s="18">
        <v>36</v>
      </c>
      <c r="BI14" s="18">
        <v>34</v>
      </c>
      <c r="BJ14" s="18">
        <v>39</v>
      </c>
      <c r="BK14" s="18">
        <v>48</v>
      </c>
      <c r="BL14" s="25">
        <f t="shared" si="13"/>
        <v>223</v>
      </c>
      <c r="BM14" s="18">
        <v>169</v>
      </c>
      <c r="BN14" s="18">
        <v>54</v>
      </c>
      <c r="BO14" s="25">
        <f t="shared" si="14"/>
        <v>102</v>
      </c>
      <c r="BP14" s="18">
        <v>22</v>
      </c>
      <c r="BQ14" s="18">
        <v>30</v>
      </c>
      <c r="BR14" s="18">
        <v>15</v>
      </c>
      <c r="BS14" s="18">
        <v>20</v>
      </c>
      <c r="BT14" s="18">
        <v>15</v>
      </c>
      <c r="BU14" s="29"/>
      <c r="BV14" s="1"/>
      <c r="BW14" s="1"/>
      <c r="BX14" s="1"/>
      <c r="BZ14" s="15" t="s">
        <v>57</v>
      </c>
      <c r="CA14" s="16" t="s">
        <v>58</v>
      </c>
      <c r="CB14" s="17">
        <f t="shared" si="28"/>
        <v>655</v>
      </c>
      <c r="CC14" s="18">
        <v>58</v>
      </c>
      <c r="CD14" s="18">
        <v>69</v>
      </c>
      <c r="CE14" s="18">
        <v>66</v>
      </c>
      <c r="CF14" s="18">
        <v>65</v>
      </c>
      <c r="CG14" s="18">
        <v>59</v>
      </c>
      <c r="CH14" s="18">
        <v>55</v>
      </c>
      <c r="CI14" s="18">
        <v>46</v>
      </c>
      <c r="CJ14" s="18">
        <v>43</v>
      </c>
      <c r="CK14" s="18">
        <v>40</v>
      </c>
      <c r="CL14" s="18">
        <v>33</v>
      </c>
      <c r="CM14" s="18">
        <v>27</v>
      </c>
      <c r="CN14" s="18">
        <v>25</v>
      </c>
      <c r="CO14" s="18">
        <v>20</v>
      </c>
      <c r="CP14" s="18">
        <v>17</v>
      </c>
      <c r="CQ14" s="18">
        <v>12</v>
      </c>
      <c r="CR14" s="18">
        <v>9</v>
      </c>
      <c r="CS14" s="18">
        <v>11</v>
      </c>
      <c r="CT14" s="18">
        <v>10</v>
      </c>
      <c r="CU14" s="18">
        <v>1</v>
      </c>
      <c r="CV14" s="18">
        <v>166</v>
      </c>
      <c r="CW14" s="18">
        <v>32</v>
      </c>
      <c r="CX14" s="18">
        <v>31</v>
      </c>
      <c r="CY14" s="18">
        <v>135</v>
      </c>
      <c r="CZ14" s="18">
        <v>12</v>
      </c>
    </row>
    <row r="15" spans="1:109" s="9" customFormat="1" ht="15.75" x14ac:dyDescent="0.25">
      <c r="A15" s="1"/>
      <c r="B15" s="123" t="s">
        <v>25</v>
      </c>
      <c r="C15" s="124"/>
      <c r="D15" s="59">
        <f t="shared" si="20"/>
        <v>2020.1191999999999</v>
      </c>
      <c r="E15" s="60">
        <f t="shared" si="21"/>
        <v>2051.8807999999999</v>
      </c>
      <c r="F15" s="61">
        <v>4072</v>
      </c>
      <c r="G15" s="84"/>
      <c r="H15" s="84"/>
      <c r="I15" s="84"/>
      <c r="J15" s="84"/>
      <c r="K15" s="84"/>
      <c r="L15" s="84"/>
      <c r="M15" s="84"/>
      <c r="N15" s="84"/>
      <c r="O15" s="62"/>
      <c r="P15" s="1"/>
      <c r="Q15" s="87" t="s">
        <v>26</v>
      </c>
      <c r="R15" s="88"/>
      <c r="S15" s="10">
        <f t="shared" si="0"/>
        <v>3668</v>
      </c>
      <c r="T15" s="13">
        <f t="shared" si="1"/>
        <v>2430</v>
      </c>
      <c r="U15" s="18"/>
      <c r="V15" s="20">
        <f t="shared" si="2"/>
        <v>1402</v>
      </c>
      <c r="W15" s="18">
        <v>1206</v>
      </c>
      <c r="X15" s="18">
        <v>54</v>
      </c>
      <c r="Y15" s="18">
        <v>48</v>
      </c>
      <c r="Z15" s="18">
        <v>43</v>
      </c>
      <c r="AA15" s="18">
        <v>27</v>
      </c>
      <c r="AB15" s="18">
        <v>24</v>
      </c>
      <c r="AC15" s="36">
        <f t="shared" si="4"/>
        <v>421</v>
      </c>
      <c r="AD15" s="18">
        <v>124</v>
      </c>
      <c r="AE15" s="18">
        <v>47</v>
      </c>
      <c r="AF15" s="18">
        <v>65</v>
      </c>
      <c r="AG15" s="18">
        <v>92</v>
      </c>
      <c r="AH15" s="18">
        <v>39</v>
      </c>
      <c r="AI15" s="18">
        <v>54</v>
      </c>
      <c r="AJ15" s="20">
        <f t="shared" si="6"/>
        <v>607</v>
      </c>
      <c r="AK15" s="18">
        <v>88</v>
      </c>
      <c r="AL15" s="18">
        <v>81</v>
      </c>
      <c r="AM15" s="18">
        <v>87</v>
      </c>
      <c r="AN15" s="18">
        <v>108</v>
      </c>
      <c r="AO15" s="18">
        <v>36</v>
      </c>
      <c r="AP15" s="18">
        <v>65</v>
      </c>
      <c r="AQ15" s="18">
        <v>34</v>
      </c>
      <c r="AR15" s="18">
        <v>30</v>
      </c>
      <c r="AS15" s="18">
        <v>35</v>
      </c>
      <c r="AT15" s="18">
        <v>43</v>
      </c>
      <c r="AU15" s="23">
        <f t="shared" si="8"/>
        <v>642</v>
      </c>
      <c r="AV15" s="18">
        <v>157</v>
      </c>
      <c r="AW15" s="18">
        <v>135</v>
      </c>
      <c r="AX15" s="18">
        <v>66</v>
      </c>
      <c r="AY15" s="18">
        <v>61</v>
      </c>
      <c r="AZ15" s="18">
        <v>38</v>
      </c>
      <c r="BA15" s="18">
        <v>56</v>
      </c>
      <c r="BB15" s="18">
        <v>54</v>
      </c>
      <c r="BC15" s="18">
        <v>75</v>
      </c>
      <c r="BD15" s="25">
        <f t="shared" si="10"/>
        <v>596</v>
      </c>
      <c r="BE15" s="23">
        <f t="shared" si="11"/>
        <v>327</v>
      </c>
      <c r="BF15" s="18">
        <v>117</v>
      </c>
      <c r="BG15" s="18">
        <v>70</v>
      </c>
      <c r="BH15" s="18">
        <v>32</v>
      </c>
      <c r="BI15" s="18">
        <v>30</v>
      </c>
      <c r="BJ15" s="18">
        <v>35</v>
      </c>
      <c r="BK15" s="18">
        <v>43</v>
      </c>
      <c r="BL15" s="25">
        <f t="shared" si="13"/>
        <v>168</v>
      </c>
      <c r="BM15" s="18">
        <v>127</v>
      </c>
      <c r="BN15" s="18">
        <v>41</v>
      </c>
      <c r="BO15" s="25">
        <f t="shared" si="14"/>
        <v>101</v>
      </c>
      <c r="BP15" s="18">
        <v>25</v>
      </c>
      <c r="BQ15" s="18">
        <v>29</v>
      </c>
      <c r="BR15" s="18">
        <v>14</v>
      </c>
      <c r="BS15" s="18">
        <v>19</v>
      </c>
      <c r="BT15" s="18">
        <v>14</v>
      </c>
      <c r="BU15" s="29"/>
      <c r="BV15" s="1"/>
      <c r="BW15" s="1"/>
      <c r="BX15" s="1"/>
      <c r="BZ15" s="15" t="s">
        <v>59</v>
      </c>
      <c r="CA15" s="16" t="s">
        <v>60</v>
      </c>
      <c r="CB15" s="17">
        <f t="shared" si="28"/>
        <v>577</v>
      </c>
      <c r="CC15" s="18">
        <v>49</v>
      </c>
      <c r="CD15" s="18">
        <v>60</v>
      </c>
      <c r="CE15" s="18">
        <v>60</v>
      </c>
      <c r="CF15" s="18">
        <v>58</v>
      </c>
      <c r="CG15" s="18">
        <v>52</v>
      </c>
      <c r="CH15" s="18">
        <v>48</v>
      </c>
      <c r="CI15" s="18">
        <v>41</v>
      </c>
      <c r="CJ15" s="18">
        <v>38</v>
      </c>
      <c r="CK15" s="18">
        <v>35</v>
      </c>
      <c r="CL15" s="18">
        <v>29</v>
      </c>
      <c r="CM15" s="18">
        <v>24</v>
      </c>
      <c r="CN15" s="18">
        <v>22</v>
      </c>
      <c r="CO15" s="18">
        <v>18</v>
      </c>
      <c r="CP15" s="18">
        <v>15</v>
      </c>
      <c r="CQ15" s="18">
        <v>11</v>
      </c>
      <c r="CR15" s="18">
        <v>8</v>
      </c>
      <c r="CS15" s="18">
        <v>9</v>
      </c>
      <c r="CT15" s="18">
        <v>9</v>
      </c>
      <c r="CU15" s="18">
        <v>1</v>
      </c>
      <c r="CV15" s="18">
        <v>145</v>
      </c>
      <c r="CW15" s="18">
        <v>28</v>
      </c>
      <c r="CX15" s="18">
        <v>27</v>
      </c>
      <c r="CY15" s="18">
        <v>118</v>
      </c>
      <c r="CZ15" s="18">
        <v>11</v>
      </c>
    </row>
    <row r="16" spans="1:109" s="12" customFormat="1" ht="15.75" x14ac:dyDescent="0.25">
      <c r="A16" s="1"/>
      <c r="B16" s="123" t="s">
        <v>26</v>
      </c>
      <c r="C16" s="124"/>
      <c r="D16" s="59">
        <f t="shared" si="20"/>
        <v>1758.1784</v>
      </c>
      <c r="E16" s="60">
        <f t="shared" si="21"/>
        <v>1785.8216</v>
      </c>
      <c r="F16" s="61">
        <v>3544</v>
      </c>
      <c r="G16" s="84"/>
      <c r="H16" s="84"/>
      <c r="I16" s="84"/>
      <c r="J16" s="84"/>
      <c r="K16" s="84"/>
      <c r="L16" s="84"/>
      <c r="M16" s="84"/>
      <c r="N16" s="84"/>
      <c r="O16" s="62"/>
      <c r="P16" s="62"/>
      <c r="Q16" s="87" t="s">
        <v>27</v>
      </c>
      <c r="R16" s="88"/>
      <c r="S16" s="10">
        <f t="shared" si="0"/>
        <v>3420</v>
      </c>
      <c r="T16" s="13">
        <f t="shared" si="1"/>
        <v>2207</v>
      </c>
      <c r="U16" s="18"/>
      <c r="V16" s="20">
        <f t="shared" si="2"/>
        <v>1272</v>
      </c>
      <c r="W16" s="18">
        <v>1094</v>
      </c>
      <c r="X16" s="18">
        <v>49</v>
      </c>
      <c r="Y16" s="18">
        <v>43</v>
      </c>
      <c r="Z16" s="18">
        <v>39</v>
      </c>
      <c r="AA16" s="18">
        <v>25</v>
      </c>
      <c r="AB16" s="18">
        <v>22</v>
      </c>
      <c r="AC16" s="36">
        <f t="shared" si="4"/>
        <v>384</v>
      </c>
      <c r="AD16" s="18">
        <v>113</v>
      </c>
      <c r="AE16" s="18">
        <v>43</v>
      </c>
      <c r="AF16" s="18">
        <v>59</v>
      </c>
      <c r="AG16" s="18">
        <v>84</v>
      </c>
      <c r="AH16" s="18">
        <v>36</v>
      </c>
      <c r="AI16" s="18">
        <v>49</v>
      </c>
      <c r="AJ16" s="20">
        <f t="shared" si="6"/>
        <v>551</v>
      </c>
      <c r="AK16" s="18">
        <v>80</v>
      </c>
      <c r="AL16" s="18">
        <v>74</v>
      </c>
      <c r="AM16" s="18">
        <v>79</v>
      </c>
      <c r="AN16" s="18">
        <v>98</v>
      </c>
      <c r="AO16" s="18">
        <v>32</v>
      </c>
      <c r="AP16" s="18">
        <v>59</v>
      </c>
      <c r="AQ16" s="18">
        <v>31</v>
      </c>
      <c r="AR16" s="18">
        <v>27</v>
      </c>
      <c r="AS16" s="18">
        <v>32</v>
      </c>
      <c r="AT16" s="18">
        <v>39</v>
      </c>
      <c r="AU16" s="23">
        <f t="shared" si="8"/>
        <v>691</v>
      </c>
      <c r="AV16" s="18">
        <v>171</v>
      </c>
      <c r="AW16" s="18">
        <v>145</v>
      </c>
      <c r="AX16" s="18">
        <v>71</v>
      </c>
      <c r="AY16" s="18">
        <v>65</v>
      </c>
      <c r="AZ16" s="18">
        <v>40</v>
      </c>
      <c r="BA16" s="18">
        <v>60</v>
      </c>
      <c r="BB16" s="18">
        <v>58</v>
      </c>
      <c r="BC16" s="18">
        <v>81</v>
      </c>
      <c r="BD16" s="25">
        <f t="shared" si="10"/>
        <v>522</v>
      </c>
      <c r="BE16" s="23">
        <f t="shared" si="11"/>
        <v>284</v>
      </c>
      <c r="BF16" s="18">
        <v>102</v>
      </c>
      <c r="BG16" s="18">
        <v>61</v>
      </c>
      <c r="BH16" s="18">
        <v>28</v>
      </c>
      <c r="BI16" s="18">
        <v>26</v>
      </c>
      <c r="BJ16" s="18">
        <v>30</v>
      </c>
      <c r="BK16" s="18">
        <v>37</v>
      </c>
      <c r="BL16" s="25">
        <f t="shared" si="13"/>
        <v>185</v>
      </c>
      <c r="BM16" s="18">
        <v>140</v>
      </c>
      <c r="BN16" s="18">
        <v>45</v>
      </c>
      <c r="BO16" s="25">
        <f t="shared" si="14"/>
        <v>53</v>
      </c>
      <c r="BP16" s="18">
        <v>12</v>
      </c>
      <c r="BQ16" s="18">
        <v>15</v>
      </c>
      <c r="BR16" s="18">
        <v>8</v>
      </c>
      <c r="BS16" s="18">
        <v>10</v>
      </c>
      <c r="BT16" s="18">
        <v>8</v>
      </c>
      <c r="BU16" s="29"/>
      <c r="BV16" s="1"/>
      <c r="BW16" s="1"/>
      <c r="BX16" s="1"/>
      <c r="BZ16" s="101" t="s">
        <v>61</v>
      </c>
      <c r="CA16" s="102"/>
      <c r="CB16" s="20">
        <f t="shared" ref="CB16:CZ16" si="29">SUM(CB17:CB22)</f>
        <v>10153</v>
      </c>
      <c r="CC16" s="36">
        <f t="shared" si="29"/>
        <v>883</v>
      </c>
      <c r="CD16" s="36">
        <f t="shared" si="29"/>
        <v>1053</v>
      </c>
      <c r="CE16" s="36">
        <f t="shared" si="29"/>
        <v>1034</v>
      </c>
      <c r="CF16" s="36">
        <f t="shared" si="29"/>
        <v>1012</v>
      </c>
      <c r="CG16" s="36">
        <f t="shared" si="29"/>
        <v>923</v>
      </c>
      <c r="CH16" s="36">
        <f t="shared" si="29"/>
        <v>845</v>
      </c>
      <c r="CI16" s="36">
        <f t="shared" si="29"/>
        <v>720</v>
      </c>
      <c r="CJ16" s="36">
        <f t="shared" si="29"/>
        <v>666</v>
      </c>
      <c r="CK16" s="36">
        <f t="shared" si="29"/>
        <v>618</v>
      </c>
      <c r="CL16" s="36">
        <f t="shared" si="29"/>
        <v>511</v>
      </c>
      <c r="CM16" s="36">
        <f t="shared" si="29"/>
        <v>421</v>
      </c>
      <c r="CN16" s="36">
        <f t="shared" si="29"/>
        <v>384</v>
      </c>
      <c r="CO16" s="36">
        <f t="shared" si="29"/>
        <v>318</v>
      </c>
      <c r="CP16" s="36">
        <f t="shared" si="29"/>
        <v>269</v>
      </c>
      <c r="CQ16" s="36">
        <f t="shared" si="29"/>
        <v>187</v>
      </c>
      <c r="CR16" s="36">
        <f t="shared" si="29"/>
        <v>142</v>
      </c>
      <c r="CS16" s="36">
        <f t="shared" si="29"/>
        <v>167</v>
      </c>
      <c r="CT16" s="36">
        <f t="shared" si="29"/>
        <v>151</v>
      </c>
      <c r="CU16" s="36">
        <f t="shared" si="29"/>
        <v>10</v>
      </c>
      <c r="CV16" s="36">
        <f t="shared" si="29"/>
        <v>2570</v>
      </c>
      <c r="CW16" s="36">
        <f t="shared" si="29"/>
        <v>502</v>
      </c>
      <c r="CX16" s="36">
        <f t="shared" si="29"/>
        <v>483</v>
      </c>
      <c r="CY16" s="36">
        <f t="shared" si="29"/>
        <v>2088</v>
      </c>
      <c r="CZ16" s="22">
        <f t="shared" si="29"/>
        <v>191</v>
      </c>
    </row>
    <row r="17" spans="1:104" s="9" customFormat="1" ht="15.75" x14ac:dyDescent="0.25">
      <c r="A17" s="1"/>
      <c r="B17" s="123" t="s">
        <v>27</v>
      </c>
      <c r="C17" s="124"/>
      <c r="D17" s="59">
        <f t="shared" si="20"/>
        <v>1642.5871</v>
      </c>
      <c r="E17" s="60">
        <f t="shared" si="21"/>
        <v>1668.4129</v>
      </c>
      <c r="F17" s="61">
        <v>3311</v>
      </c>
      <c r="G17" s="84"/>
      <c r="H17" s="84"/>
      <c r="I17" s="84"/>
      <c r="J17" s="84"/>
      <c r="K17" s="84"/>
      <c r="L17" s="84"/>
      <c r="M17" s="84"/>
      <c r="N17" s="84"/>
      <c r="O17" s="62"/>
      <c r="P17" s="62"/>
      <c r="Q17" s="87" t="s">
        <v>28</v>
      </c>
      <c r="R17" s="88"/>
      <c r="S17" s="10">
        <f t="shared" si="0"/>
        <v>2937</v>
      </c>
      <c r="T17" s="13">
        <f t="shared" si="1"/>
        <v>1828</v>
      </c>
      <c r="U17" s="18"/>
      <c r="V17" s="20">
        <f t="shared" si="2"/>
        <v>1054</v>
      </c>
      <c r="W17" s="18">
        <v>907</v>
      </c>
      <c r="X17" s="18">
        <v>41</v>
      </c>
      <c r="Y17" s="18">
        <v>36</v>
      </c>
      <c r="Z17" s="18">
        <v>32</v>
      </c>
      <c r="AA17" s="18">
        <v>20</v>
      </c>
      <c r="AB17" s="18">
        <v>18</v>
      </c>
      <c r="AC17" s="36">
        <f t="shared" si="4"/>
        <v>318</v>
      </c>
      <c r="AD17" s="18">
        <v>94</v>
      </c>
      <c r="AE17" s="18">
        <v>35</v>
      </c>
      <c r="AF17" s="18">
        <v>49</v>
      </c>
      <c r="AG17" s="18">
        <v>69</v>
      </c>
      <c r="AH17" s="18">
        <v>30</v>
      </c>
      <c r="AI17" s="18">
        <v>41</v>
      </c>
      <c r="AJ17" s="20">
        <f t="shared" si="6"/>
        <v>456</v>
      </c>
      <c r="AK17" s="18">
        <v>66</v>
      </c>
      <c r="AL17" s="18">
        <v>61</v>
      </c>
      <c r="AM17" s="18">
        <v>65</v>
      </c>
      <c r="AN17" s="18">
        <v>81</v>
      </c>
      <c r="AO17" s="18">
        <v>27</v>
      </c>
      <c r="AP17" s="18">
        <v>49</v>
      </c>
      <c r="AQ17" s="18">
        <v>26</v>
      </c>
      <c r="AR17" s="18">
        <v>23</v>
      </c>
      <c r="AS17" s="18">
        <v>26</v>
      </c>
      <c r="AT17" s="18">
        <v>32</v>
      </c>
      <c r="AU17" s="23">
        <f t="shared" si="8"/>
        <v>695</v>
      </c>
      <c r="AV17" s="18">
        <v>168</v>
      </c>
      <c r="AW17" s="18">
        <v>146</v>
      </c>
      <c r="AX17" s="18">
        <v>72</v>
      </c>
      <c r="AY17" s="18">
        <v>66</v>
      </c>
      <c r="AZ17" s="18">
        <v>41</v>
      </c>
      <c r="BA17" s="18">
        <v>61</v>
      </c>
      <c r="BB17" s="18">
        <v>59</v>
      </c>
      <c r="BC17" s="18">
        <v>82</v>
      </c>
      <c r="BD17" s="25">
        <f t="shared" si="10"/>
        <v>414</v>
      </c>
      <c r="BE17" s="23">
        <f t="shared" si="11"/>
        <v>220</v>
      </c>
      <c r="BF17" s="18">
        <v>79</v>
      </c>
      <c r="BG17" s="18">
        <v>47</v>
      </c>
      <c r="BH17" s="18">
        <v>21</v>
      </c>
      <c r="BI17" s="18">
        <v>20</v>
      </c>
      <c r="BJ17" s="18">
        <v>24</v>
      </c>
      <c r="BK17" s="18">
        <v>29</v>
      </c>
      <c r="BL17" s="25">
        <f t="shared" si="13"/>
        <v>139</v>
      </c>
      <c r="BM17" s="18">
        <v>105</v>
      </c>
      <c r="BN17" s="18">
        <v>34</v>
      </c>
      <c r="BO17" s="25">
        <f t="shared" si="14"/>
        <v>55</v>
      </c>
      <c r="BP17" s="18">
        <v>12</v>
      </c>
      <c r="BQ17" s="18">
        <v>16</v>
      </c>
      <c r="BR17" s="18">
        <v>8</v>
      </c>
      <c r="BS17" s="18">
        <v>11</v>
      </c>
      <c r="BT17" s="18">
        <v>8</v>
      </c>
      <c r="BU17" s="29"/>
      <c r="BV17" s="1"/>
      <c r="BW17" s="1"/>
      <c r="BX17" s="1"/>
      <c r="BZ17" s="15" t="s">
        <v>62</v>
      </c>
      <c r="CA17" s="16" t="s">
        <v>63</v>
      </c>
      <c r="CB17" s="17">
        <f t="shared" ref="CB17:CB22" si="30">SUM(CC17:CS17)</f>
        <v>2993</v>
      </c>
      <c r="CC17" s="18">
        <v>261</v>
      </c>
      <c r="CD17" s="18">
        <v>311</v>
      </c>
      <c r="CE17" s="18">
        <v>304</v>
      </c>
      <c r="CF17" s="18">
        <v>298</v>
      </c>
      <c r="CG17" s="18">
        <v>272</v>
      </c>
      <c r="CH17" s="18">
        <v>249</v>
      </c>
      <c r="CI17" s="18">
        <v>212</v>
      </c>
      <c r="CJ17" s="18">
        <v>197</v>
      </c>
      <c r="CK17" s="18">
        <v>182</v>
      </c>
      <c r="CL17" s="18">
        <v>151</v>
      </c>
      <c r="CM17" s="18">
        <v>124</v>
      </c>
      <c r="CN17" s="18">
        <v>113</v>
      </c>
      <c r="CO17" s="18">
        <v>94</v>
      </c>
      <c r="CP17" s="18">
        <v>79</v>
      </c>
      <c r="CQ17" s="18">
        <v>55</v>
      </c>
      <c r="CR17" s="18">
        <v>42</v>
      </c>
      <c r="CS17" s="18">
        <v>49</v>
      </c>
      <c r="CT17" s="18">
        <v>45</v>
      </c>
      <c r="CU17" s="18">
        <v>3</v>
      </c>
      <c r="CV17" s="18">
        <v>758</v>
      </c>
      <c r="CW17" s="18">
        <v>148</v>
      </c>
      <c r="CX17" s="18">
        <v>142</v>
      </c>
      <c r="CY17" s="18">
        <v>616</v>
      </c>
      <c r="CZ17" s="18">
        <v>56</v>
      </c>
    </row>
    <row r="18" spans="1:104" s="9" customFormat="1" ht="15.75" x14ac:dyDescent="0.25">
      <c r="A18" s="1"/>
      <c r="B18" s="123" t="s">
        <v>28</v>
      </c>
      <c r="C18" s="124"/>
      <c r="D18" s="59">
        <f t="shared" si="20"/>
        <v>1417.3577</v>
      </c>
      <c r="E18" s="60">
        <f t="shared" si="21"/>
        <v>1439.6423</v>
      </c>
      <c r="F18" s="61">
        <v>2857</v>
      </c>
      <c r="G18" s="84"/>
      <c r="H18" s="84"/>
      <c r="I18" s="84"/>
      <c r="J18" s="84"/>
      <c r="K18" s="84"/>
      <c r="L18" s="84"/>
      <c r="M18" s="84"/>
      <c r="N18" s="84"/>
      <c r="O18" s="62"/>
      <c r="P18" s="62"/>
      <c r="Q18" s="87" t="s">
        <v>29</v>
      </c>
      <c r="R18" s="88"/>
      <c r="S18" s="10">
        <f t="shared" si="0"/>
        <v>2648</v>
      </c>
      <c r="T18" s="13">
        <f t="shared" si="1"/>
        <v>1549</v>
      </c>
      <c r="U18" s="18"/>
      <c r="V18" s="20">
        <f t="shared" si="2"/>
        <v>893</v>
      </c>
      <c r="W18" s="18">
        <v>769</v>
      </c>
      <c r="X18" s="18">
        <v>35</v>
      </c>
      <c r="Y18" s="18">
        <v>30</v>
      </c>
      <c r="Z18" s="18">
        <v>27</v>
      </c>
      <c r="AA18" s="18">
        <v>17</v>
      </c>
      <c r="AB18" s="18">
        <v>15</v>
      </c>
      <c r="AC18" s="36">
        <f t="shared" si="4"/>
        <v>269</v>
      </c>
      <c r="AD18" s="18">
        <v>79</v>
      </c>
      <c r="AE18" s="18">
        <v>30</v>
      </c>
      <c r="AF18" s="18">
        <v>42</v>
      </c>
      <c r="AG18" s="18">
        <v>59</v>
      </c>
      <c r="AH18" s="18">
        <v>25</v>
      </c>
      <c r="AI18" s="18">
        <v>34</v>
      </c>
      <c r="AJ18" s="20">
        <f t="shared" si="6"/>
        <v>387</v>
      </c>
      <c r="AK18" s="18">
        <v>56</v>
      </c>
      <c r="AL18" s="18">
        <v>52</v>
      </c>
      <c r="AM18" s="18">
        <v>55</v>
      </c>
      <c r="AN18" s="18">
        <v>69</v>
      </c>
      <c r="AO18" s="18">
        <v>23</v>
      </c>
      <c r="AP18" s="18">
        <v>42</v>
      </c>
      <c r="AQ18" s="18">
        <v>22</v>
      </c>
      <c r="AR18" s="18">
        <v>19</v>
      </c>
      <c r="AS18" s="18">
        <v>22</v>
      </c>
      <c r="AT18" s="18">
        <v>27</v>
      </c>
      <c r="AU18" s="23">
        <f t="shared" si="8"/>
        <v>644</v>
      </c>
      <c r="AV18" s="18">
        <v>157</v>
      </c>
      <c r="AW18" s="18">
        <v>135</v>
      </c>
      <c r="AX18" s="18">
        <v>67</v>
      </c>
      <c r="AY18" s="18">
        <v>61</v>
      </c>
      <c r="AZ18" s="18">
        <v>38</v>
      </c>
      <c r="BA18" s="18">
        <v>56</v>
      </c>
      <c r="BB18" s="18">
        <v>54</v>
      </c>
      <c r="BC18" s="18">
        <v>76</v>
      </c>
      <c r="BD18" s="25">
        <f t="shared" si="10"/>
        <v>455</v>
      </c>
      <c r="BE18" s="23">
        <f t="shared" si="11"/>
        <v>225</v>
      </c>
      <c r="BF18" s="18">
        <v>81</v>
      </c>
      <c r="BG18" s="18">
        <v>48</v>
      </c>
      <c r="BH18" s="18">
        <v>22</v>
      </c>
      <c r="BI18" s="18">
        <v>21</v>
      </c>
      <c r="BJ18" s="18">
        <v>24</v>
      </c>
      <c r="BK18" s="18">
        <v>29</v>
      </c>
      <c r="BL18" s="25">
        <f t="shared" si="13"/>
        <v>174</v>
      </c>
      <c r="BM18" s="18">
        <v>132</v>
      </c>
      <c r="BN18" s="18">
        <v>42</v>
      </c>
      <c r="BO18" s="25">
        <f t="shared" si="14"/>
        <v>56</v>
      </c>
      <c r="BP18" s="18">
        <v>13</v>
      </c>
      <c r="BQ18" s="18">
        <v>16</v>
      </c>
      <c r="BR18" s="18">
        <v>8</v>
      </c>
      <c r="BS18" s="18">
        <v>11</v>
      </c>
      <c r="BT18" s="18">
        <v>8</v>
      </c>
      <c r="BU18" s="29"/>
      <c r="BV18" s="1"/>
      <c r="BW18" s="1"/>
      <c r="BX18" s="1"/>
      <c r="BZ18" s="15" t="s">
        <v>64</v>
      </c>
      <c r="CA18" s="16" t="s">
        <v>65</v>
      </c>
      <c r="CB18" s="17">
        <f t="shared" si="30"/>
        <v>1131</v>
      </c>
      <c r="CC18" s="18">
        <v>97</v>
      </c>
      <c r="CD18" s="18">
        <v>118</v>
      </c>
      <c r="CE18" s="18">
        <v>115</v>
      </c>
      <c r="CF18" s="18">
        <v>113</v>
      </c>
      <c r="CG18" s="18">
        <v>103</v>
      </c>
      <c r="CH18" s="18">
        <v>94</v>
      </c>
      <c r="CI18" s="18">
        <v>80</v>
      </c>
      <c r="CJ18" s="18">
        <v>74</v>
      </c>
      <c r="CK18" s="18">
        <v>69</v>
      </c>
      <c r="CL18" s="18">
        <v>57</v>
      </c>
      <c r="CM18" s="18">
        <v>47</v>
      </c>
      <c r="CN18" s="18">
        <v>43</v>
      </c>
      <c r="CO18" s="18">
        <v>35</v>
      </c>
      <c r="CP18" s="18">
        <v>30</v>
      </c>
      <c r="CQ18" s="18">
        <v>21</v>
      </c>
      <c r="CR18" s="18">
        <v>16</v>
      </c>
      <c r="CS18" s="18">
        <v>19</v>
      </c>
      <c r="CT18" s="18">
        <v>17</v>
      </c>
      <c r="CU18" s="18">
        <v>1</v>
      </c>
      <c r="CV18" s="18">
        <v>286</v>
      </c>
      <c r="CW18" s="18">
        <v>56</v>
      </c>
      <c r="CX18" s="18">
        <v>54</v>
      </c>
      <c r="CY18" s="18">
        <v>232</v>
      </c>
      <c r="CZ18" s="18">
        <v>21</v>
      </c>
    </row>
    <row r="19" spans="1:104" s="9" customFormat="1" ht="15.75" x14ac:dyDescent="0.25">
      <c r="A19" s="1"/>
      <c r="B19" s="123" t="s">
        <v>29</v>
      </c>
      <c r="C19" s="124"/>
      <c r="D19" s="59">
        <f t="shared" si="20"/>
        <v>1274.9769999999999</v>
      </c>
      <c r="E19" s="60">
        <f t="shared" si="21"/>
        <v>1295.0230000000001</v>
      </c>
      <c r="F19" s="61">
        <v>2570</v>
      </c>
      <c r="G19" s="84"/>
      <c r="H19" s="84"/>
      <c r="I19" s="84"/>
      <c r="J19" s="84"/>
      <c r="K19" s="84"/>
      <c r="L19" s="84"/>
      <c r="M19" s="84"/>
      <c r="N19" s="84"/>
      <c r="O19" s="62"/>
      <c r="P19" s="62"/>
      <c r="Q19" s="87" t="s">
        <v>30</v>
      </c>
      <c r="R19" s="88"/>
      <c r="S19" s="10">
        <f t="shared" si="0"/>
        <v>1902</v>
      </c>
      <c r="T19" s="13">
        <f t="shared" si="1"/>
        <v>1078</v>
      </c>
      <c r="U19" s="18"/>
      <c r="V19" s="20">
        <f t="shared" si="2"/>
        <v>623</v>
      </c>
      <c r="W19" s="18">
        <v>536</v>
      </c>
      <c r="X19" s="18">
        <v>24</v>
      </c>
      <c r="Y19" s="18">
        <v>21</v>
      </c>
      <c r="Z19" s="18">
        <v>19</v>
      </c>
      <c r="AA19" s="18">
        <v>12</v>
      </c>
      <c r="AB19" s="18">
        <v>11</v>
      </c>
      <c r="AC19" s="36">
        <f t="shared" si="4"/>
        <v>187</v>
      </c>
      <c r="AD19" s="18">
        <v>55</v>
      </c>
      <c r="AE19" s="18">
        <v>21</v>
      </c>
      <c r="AF19" s="18">
        <v>29</v>
      </c>
      <c r="AG19" s="18">
        <v>41</v>
      </c>
      <c r="AH19" s="18">
        <v>17</v>
      </c>
      <c r="AI19" s="18">
        <v>24</v>
      </c>
      <c r="AJ19" s="20">
        <f t="shared" si="6"/>
        <v>268</v>
      </c>
      <c r="AK19" s="18">
        <v>39</v>
      </c>
      <c r="AL19" s="18">
        <v>36</v>
      </c>
      <c r="AM19" s="18">
        <v>38</v>
      </c>
      <c r="AN19" s="18">
        <v>48</v>
      </c>
      <c r="AO19" s="18">
        <v>16</v>
      </c>
      <c r="AP19" s="18">
        <v>29</v>
      </c>
      <c r="AQ19" s="18">
        <v>15</v>
      </c>
      <c r="AR19" s="18">
        <v>13</v>
      </c>
      <c r="AS19" s="18">
        <v>15</v>
      </c>
      <c r="AT19" s="18">
        <v>19</v>
      </c>
      <c r="AU19" s="23">
        <f t="shared" si="8"/>
        <v>474</v>
      </c>
      <c r="AV19" s="18">
        <v>115</v>
      </c>
      <c r="AW19" s="18">
        <v>100</v>
      </c>
      <c r="AX19" s="18">
        <v>49</v>
      </c>
      <c r="AY19" s="18">
        <v>45</v>
      </c>
      <c r="AZ19" s="18">
        <v>28</v>
      </c>
      <c r="BA19" s="18">
        <v>41</v>
      </c>
      <c r="BB19" s="18">
        <v>40</v>
      </c>
      <c r="BC19" s="18">
        <v>56</v>
      </c>
      <c r="BD19" s="25">
        <f t="shared" si="10"/>
        <v>350</v>
      </c>
      <c r="BE19" s="23">
        <f t="shared" si="11"/>
        <v>181</v>
      </c>
      <c r="BF19" s="18">
        <v>64</v>
      </c>
      <c r="BG19" s="18">
        <v>39</v>
      </c>
      <c r="BH19" s="18">
        <v>18</v>
      </c>
      <c r="BI19" s="18">
        <v>17</v>
      </c>
      <c r="BJ19" s="18">
        <v>19</v>
      </c>
      <c r="BK19" s="18">
        <v>24</v>
      </c>
      <c r="BL19" s="25">
        <f t="shared" si="13"/>
        <v>135</v>
      </c>
      <c r="BM19" s="18">
        <v>102</v>
      </c>
      <c r="BN19" s="18">
        <v>33</v>
      </c>
      <c r="BO19" s="25">
        <f t="shared" si="14"/>
        <v>34</v>
      </c>
      <c r="BP19" s="18">
        <v>7</v>
      </c>
      <c r="BQ19" s="18">
        <v>10</v>
      </c>
      <c r="BR19" s="18">
        <v>5</v>
      </c>
      <c r="BS19" s="18">
        <v>7</v>
      </c>
      <c r="BT19" s="18">
        <v>5</v>
      </c>
      <c r="BU19" s="29"/>
      <c r="BV19" s="1"/>
      <c r="BW19" s="1"/>
      <c r="BX19" s="1"/>
      <c r="BZ19" s="15" t="s">
        <v>66</v>
      </c>
      <c r="CA19" s="16" t="s">
        <v>67</v>
      </c>
      <c r="CB19" s="17">
        <f t="shared" si="30"/>
        <v>1575</v>
      </c>
      <c r="CC19" s="18">
        <v>138</v>
      </c>
      <c r="CD19" s="18">
        <v>163</v>
      </c>
      <c r="CE19" s="18">
        <v>161</v>
      </c>
      <c r="CF19" s="18">
        <v>157</v>
      </c>
      <c r="CG19" s="18">
        <v>143</v>
      </c>
      <c r="CH19" s="18">
        <v>131</v>
      </c>
      <c r="CI19" s="18">
        <v>112</v>
      </c>
      <c r="CJ19" s="18">
        <v>103</v>
      </c>
      <c r="CK19" s="18">
        <v>96</v>
      </c>
      <c r="CL19" s="18">
        <v>79</v>
      </c>
      <c r="CM19" s="18">
        <v>65</v>
      </c>
      <c r="CN19" s="18">
        <v>59</v>
      </c>
      <c r="CO19" s="18">
        <v>49</v>
      </c>
      <c r="CP19" s="18">
        <v>42</v>
      </c>
      <c r="CQ19" s="18">
        <v>29</v>
      </c>
      <c r="CR19" s="18">
        <v>22</v>
      </c>
      <c r="CS19" s="18">
        <v>26</v>
      </c>
      <c r="CT19" s="18">
        <v>23</v>
      </c>
      <c r="CU19" s="18">
        <v>2</v>
      </c>
      <c r="CV19" s="18">
        <v>398</v>
      </c>
      <c r="CW19" s="18">
        <v>78</v>
      </c>
      <c r="CX19" s="18">
        <v>75</v>
      </c>
      <c r="CY19" s="18">
        <v>324</v>
      </c>
      <c r="CZ19" s="18">
        <v>30</v>
      </c>
    </row>
    <row r="20" spans="1:104" s="9" customFormat="1" ht="15.75" x14ac:dyDescent="0.25">
      <c r="A20" s="1"/>
      <c r="B20" s="123" t="s">
        <v>30</v>
      </c>
      <c r="C20" s="124"/>
      <c r="D20" s="59">
        <f t="shared" si="20"/>
        <v>915.80059999999992</v>
      </c>
      <c r="E20" s="60">
        <f t="shared" si="21"/>
        <v>930.19940000000008</v>
      </c>
      <c r="F20" s="61">
        <v>1846</v>
      </c>
      <c r="G20" s="84"/>
      <c r="H20" s="84"/>
      <c r="I20" s="84"/>
      <c r="J20" s="84"/>
      <c r="K20" s="84"/>
      <c r="L20" s="84"/>
      <c r="M20" s="84"/>
      <c r="N20" s="84"/>
      <c r="O20" s="62"/>
      <c r="P20" s="62"/>
      <c r="Q20" s="87" t="s">
        <v>31</v>
      </c>
      <c r="R20" s="88"/>
      <c r="S20" s="10">
        <f t="shared" si="0"/>
        <v>1367</v>
      </c>
      <c r="T20" s="13">
        <f t="shared" si="1"/>
        <v>822</v>
      </c>
      <c r="U20" s="18"/>
      <c r="V20" s="20">
        <f t="shared" si="2"/>
        <v>475</v>
      </c>
      <c r="W20" s="18">
        <v>410</v>
      </c>
      <c r="X20" s="18">
        <v>18</v>
      </c>
      <c r="Y20" s="18">
        <v>16</v>
      </c>
      <c r="Z20" s="18">
        <v>14</v>
      </c>
      <c r="AA20" s="18">
        <v>9</v>
      </c>
      <c r="AB20" s="18">
        <v>8</v>
      </c>
      <c r="AC20" s="36">
        <f t="shared" si="4"/>
        <v>142</v>
      </c>
      <c r="AD20" s="18">
        <v>42</v>
      </c>
      <c r="AE20" s="18">
        <v>16</v>
      </c>
      <c r="AF20" s="18">
        <v>22</v>
      </c>
      <c r="AG20" s="18">
        <v>31</v>
      </c>
      <c r="AH20" s="18">
        <v>13</v>
      </c>
      <c r="AI20" s="18">
        <v>18</v>
      </c>
      <c r="AJ20" s="20">
        <f t="shared" si="6"/>
        <v>205</v>
      </c>
      <c r="AK20" s="18">
        <v>30</v>
      </c>
      <c r="AL20" s="18">
        <v>27</v>
      </c>
      <c r="AM20" s="18">
        <v>29</v>
      </c>
      <c r="AN20" s="18">
        <v>37</v>
      </c>
      <c r="AO20" s="18">
        <v>12</v>
      </c>
      <c r="AP20" s="18">
        <v>22</v>
      </c>
      <c r="AQ20" s="18">
        <v>11</v>
      </c>
      <c r="AR20" s="18">
        <v>10</v>
      </c>
      <c r="AS20" s="18">
        <v>12</v>
      </c>
      <c r="AT20" s="18">
        <v>15</v>
      </c>
      <c r="AU20" s="23">
        <f t="shared" si="8"/>
        <v>331</v>
      </c>
      <c r="AV20" s="18">
        <v>82</v>
      </c>
      <c r="AW20" s="18">
        <v>69</v>
      </c>
      <c r="AX20" s="18">
        <v>34</v>
      </c>
      <c r="AY20" s="18">
        <v>31</v>
      </c>
      <c r="AZ20" s="18">
        <v>19</v>
      </c>
      <c r="BA20" s="18">
        <v>29</v>
      </c>
      <c r="BB20" s="18">
        <v>28</v>
      </c>
      <c r="BC20" s="18">
        <v>39</v>
      </c>
      <c r="BD20" s="25">
        <f t="shared" si="10"/>
        <v>214</v>
      </c>
      <c r="BE20" s="23">
        <f t="shared" si="11"/>
        <v>108</v>
      </c>
      <c r="BF20" s="18">
        <v>39</v>
      </c>
      <c r="BG20" s="18">
        <v>23</v>
      </c>
      <c r="BH20" s="18">
        <v>10</v>
      </c>
      <c r="BI20" s="18">
        <v>10</v>
      </c>
      <c r="BJ20" s="18">
        <v>12</v>
      </c>
      <c r="BK20" s="18">
        <v>14</v>
      </c>
      <c r="BL20" s="25">
        <f t="shared" si="13"/>
        <v>73</v>
      </c>
      <c r="BM20" s="18">
        <v>55</v>
      </c>
      <c r="BN20" s="18">
        <v>18</v>
      </c>
      <c r="BO20" s="25">
        <f t="shared" si="14"/>
        <v>33</v>
      </c>
      <c r="BP20" s="18">
        <v>7</v>
      </c>
      <c r="BQ20" s="18">
        <v>10</v>
      </c>
      <c r="BR20" s="18">
        <v>5</v>
      </c>
      <c r="BS20" s="18">
        <v>6</v>
      </c>
      <c r="BT20" s="18">
        <v>5</v>
      </c>
      <c r="BU20" s="29"/>
      <c r="BV20" s="1"/>
      <c r="BW20" s="1"/>
      <c r="BX20" s="1"/>
      <c r="BZ20" s="15" t="s">
        <v>68</v>
      </c>
      <c r="CA20" s="16" t="s">
        <v>69</v>
      </c>
      <c r="CB20" s="17">
        <f t="shared" si="30"/>
        <v>2213</v>
      </c>
      <c r="CC20" s="18">
        <v>192</v>
      </c>
      <c r="CD20" s="18">
        <v>229</v>
      </c>
      <c r="CE20" s="18">
        <v>226</v>
      </c>
      <c r="CF20" s="18">
        <v>221</v>
      </c>
      <c r="CG20" s="18">
        <v>201</v>
      </c>
      <c r="CH20" s="18">
        <v>184</v>
      </c>
      <c r="CI20" s="18">
        <v>157</v>
      </c>
      <c r="CJ20" s="18">
        <v>145</v>
      </c>
      <c r="CK20" s="18">
        <v>135</v>
      </c>
      <c r="CL20" s="18">
        <v>111</v>
      </c>
      <c r="CM20" s="18">
        <v>92</v>
      </c>
      <c r="CN20" s="18">
        <v>84</v>
      </c>
      <c r="CO20" s="18">
        <v>69</v>
      </c>
      <c r="CP20" s="18">
        <v>59</v>
      </c>
      <c r="CQ20" s="18">
        <v>41</v>
      </c>
      <c r="CR20" s="18">
        <v>31</v>
      </c>
      <c r="CS20" s="18">
        <v>36</v>
      </c>
      <c r="CT20" s="18">
        <v>33</v>
      </c>
      <c r="CU20" s="18">
        <v>2</v>
      </c>
      <c r="CV20" s="18">
        <v>560</v>
      </c>
      <c r="CW20" s="18">
        <v>109</v>
      </c>
      <c r="CX20" s="18">
        <v>105</v>
      </c>
      <c r="CY20" s="18">
        <v>455</v>
      </c>
      <c r="CZ20" s="18">
        <v>42</v>
      </c>
    </row>
    <row r="21" spans="1:104" s="9" customFormat="1" ht="15.75" x14ac:dyDescent="0.25">
      <c r="A21" s="1"/>
      <c r="B21" s="123" t="s">
        <v>31</v>
      </c>
      <c r="C21" s="124"/>
      <c r="D21" s="59">
        <f t="shared" si="20"/>
        <v>658.32470000000001</v>
      </c>
      <c r="E21" s="60">
        <f t="shared" si="21"/>
        <v>668.67529999999999</v>
      </c>
      <c r="F21" s="61">
        <v>1327</v>
      </c>
      <c r="G21" s="84"/>
      <c r="H21" s="84"/>
      <c r="I21" s="84"/>
      <c r="J21" s="84"/>
      <c r="K21" s="84"/>
      <c r="L21" s="84"/>
      <c r="M21" s="84"/>
      <c r="N21" s="84"/>
      <c r="O21" s="62"/>
      <c r="P21" s="62"/>
      <c r="Q21" s="87" t="s">
        <v>32</v>
      </c>
      <c r="R21" s="88"/>
      <c r="S21" s="10">
        <f t="shared" si="0"/>
        <v>1669</v>
      </c>
      <c r="T21" s="13">
        <f t="shared" si="1"/>
        <v>961</v>
      </c>
      <c r="U21" s="18"/>
      <c r="V21" s="20">
        <f t="shared" si="2"/>
        <v>554</v>
      </c>
      <c r="W21" s="18">
        <v>476</v>
      </c>
      <c r="X21" s="18">
        <v>22</v>
      </c>
      <c r="Y21" s="18">
        <v>19</v>
      </c>
      <c r="Z21" s="18">
        <v>17</v>
      </c>
      <c r="AA21" s="18">
        <v>11</v>
      </c>
      <c r="AB21" s="18">
        <v>9</v>
      </c>
      <c r="AC21" s="36">
        <f t="shared" si="4"/>
        <v>167</v>
      </c>
      <c r="AD21" s="18">
        <v>49</v>
      </c>
      <c r="AE21" s="18">
        <v>19</v>
      </c>
      <c r="AF21" s="18">
        <v>26</v>
      </c>
      <c r="AG21" s="18">
        <v>36</v>
      </c>
      <c r="AH21" s="18">
        <v>16</v>
      </c>
      <c r="AI21" s="18">
        <v>21</v>
      </c>
      <c r="AJ21" s="20">
        <f t="shared" si="6"/>
        <v>240</v>
      </c>
      <c r="AK21" s="18">
        <v>35</v>
      </c>
      <c r="AL21" s="18">
        <v>32</v>
      </c>
      <c r="AM21" s="18">
        <v>34</v>
      </c>
      <c r="AN21" s="18">
        <v>43</v>
      </c>
      <c r="AO21" s="18">
        <v>14</v>
      </c>
      <c r="AP21" s="18">
        <v>26</v>
      </c>
      <c r="AQ21" s="18">
        <v>13</v>
      </c>
      <c r="AR21" s="18">
        <v>12</v>
      </c>
      <c r="AS21" s="18">
        <v>14</v>
      </c>
      <c r="AT21" s="18">
        <v>17</v>
      </c>
      <c r="AU21" s="23">
        <f t="shared" si="8"/>
        <v>445</v>
      </c>
      <c r="AV21" s="18">
        <v>110</v>
      </c>
      <c r="AW21" s="18">
        <v>93</v>
      </c>
      <c r="AX21" s="18">
        <v>46</v>
      </c>
      <c r="AY21" s="18">
        <v>42</v>
      </c>
      <c r="AZ21" s="18">
        <v>26</v>
      </c>
      <c r="BA21" s="18">
        <v>39</v>
      </c>
      <c r="BB21" s="18">
        <v>37</v>
      </c>
      <c r="BC21" s="18">
        <v>52</v>
      </c>
      <c r="BD21" s="25">
        <f t="shared" si="10"/>
        <v>263</v>
      </c>
      <c r="BE21" s="23">
        <f t="shared" si="11"/>
        <v>135</v>
      </c>
      <c r="BF21" s="18">
        <v>49</v>
      </c>
      <c r="BG21" s="18">
        <v>29</v>
      </c>
      <c r="BH21" s="18">
        <v>13</v>
      </c>
      <c r="BI21" s="18">
        <v>12</v>
      </c>
      <c r="BJ21" s="18">
        <v>14</v>
      </c>
      <c r="BK21" s="18">
        <v>18</v>
      </c>
      <c r="BL21" s="25">
        <f t="shared" si="13"/>
        <v>103</v>
      </c>
      <c r="BM21" s="18">
        <v>78</v>
      </c>
      <c r="BN21" s="18">
        <v>25</v>
      </c>
      <c r="BO21" s="25">
        <f t="shared" si="14"/>
        <v>25</v>
      </c>
      <c r="BP21" s="18">
        <v>5</v>
      </c>
      <c r="BQ21" s="18">
        <v>7</v>
      </c>
      <c r="BR21" s="18">
        <v>4</v>
      </c>
      <c r="BS21" s="18">
        <v>5</v>
      </c>
      <c r="BT21" s="18">
        <v>4</v>
      </c>
      <c r="BU21" s="29"/>
      <c r="BV21" s="1"/>
      <c r="BW21" s="1"/>
      <c r="BX21" s="1"/>
      <c r="BZ21" s="15" t="s">
        <v>70</v>
      </c>
      <c r="CA21" s="16" t="s">
        <v>71</v>
      </c>
      <c r="CB21" s="17">
        <f t="shared" si="30"/>
        <v>946</v>
      </c>
      <c r="CC21" s="18">
        <v>83</v>
      </c>
      <c r="CD21" s="18">
        <v>98</v>
      </c>
      <c r="CE21" s="18">
        <v>96</v>
      </c>
      <c r="CF21" s="18">
        <v>94</v>
      </c>
      <c r="CG21" s="18">
        <v>86</v>
      </c>
      <c r="CH21" s="18">
        <v>79</v>
      </c>
      <c r="CI21" s="18">
        <v>67</v>
      </c>
      <c r="CJ21" s="18">
        <v>62</v>
      </c>
      <c r="CK21" s="18">
        <v>57</v>
      </c>
      <c r="CL21" s="18">
        <v>48</v>
      </c>
      <c r="CM21" s="18">
        <v>39</v>
      </c>
      <c r="CN21" s="18">
        <v>36</v>
      </c>
      <c r="CO21" s="18">
        <v>30</v>
      </c>
      <c r="CP21" s="18">
        <v>25</v>
      </c>
      <c r="CQ21" s="18">
        <v>17</v>
      </c>
      <c r="CR21" s="18">
        <v>13</v>
      </c>
      <c r="CS21" s="18">
        <v>16</v>
      </c>
      <c r="CT21" s="18">
        <v>14</v>
      </c>
      <c r="CU21" s="18">
        <v>1</v>
      </c>
      <c r="CV21" s="18">
        <v>239</v>
      </c>
      <c r="CW21" s="18">
        <v>47</v>
      </c>
      <c r="CX21" s="18">
        <v>45</v>
      </c>
      <c r="CY21" s="18">
        <v>194</v>
      </c>
      <c r="CZ21" s="18">
        <v>18</v>
      </c>
    </row>
    <row r="22" spans="1:104" s="9" customFormat="1" ht="15.75" x14ac:dyDescent="0.25">
      <c r="A22" s="1"/>
      <c r="B22" s="123" t="s">
        <v>168</v>
      </c>
      <c r="C22" s="124"/>
      <c r="D22" s="59">
        <f t="shared" si="20"/>
        <v>782.34969999999998</v>
      </c>
      <c r="E22" s="60">
        <f t="shared" si="21"/>
        <v>794.65030000000002</v>
      </c>
      <c r="F22" s="61">
        <v>1577</v>
      </c>
      <c r="G22" s="84"/>
      <c r="H22" s="84"/>
      <c r="I22" s="84"/>
      <c r="J22" s="84"/>
      <c r="K22" s="84"/>
      <c r="L22" s="84"/>
      <c r="M22" s="84"/>
      <c r="N22" s="84"/>
      <c r="O22" s="62"/>
      <c r="P22" s="6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Z22" s="15" t="s">
        <v>72</v>
      </c>
      <c r="CA22" s="16" t="s">
        <v>73</v>
      </c>
      <c r="CB22" s="17">
        <f t="shared" si="30"/>
        <v>1295</v>
      </c>
      <c r="CC22" s="18">
        <v>112</v>
      </c>
      <c r="CD22" s="18">
        <v>134</v>
      </c>
      <c r="CE22" s="18">
        <v>132</v>
      </c>
      <c r="CF22" s="18">
        <v>129</v>
      </c>
      <c r="CG22" s="18">
        <v>118</v>
      </c>
      <c r="CH22" s="18">
        <v>108</v>
      </c>
      <c r="CI22" s="18">
        <v>92</v>
      </c>
      <c r="CJ22" s="18">
        <v>85</v>
      </c>
      <c r="CK22" s="18">
        <v>79</v>
      </c>
      <c r="CL22" s="18">
        <v>65</v>
      </c>
      <c r="CM22" s="18">
        <v>54</v>
      </c>
      <c r="CN22" s="18">
        <v>49</v>
      </c>
      <c r="CO22" s="18">
        <v>41</v>
      </c>
      <c r="CP22" s="18">
        <v>34</v>
      </c>
      <c r="CQ22" s="18">
        <v>24</v>
      </c>
      <c r="CR22" s="18">
        <v>18</v>
      </c>
      <c r="CS22" s="18">
        <v>21</v>
      </c>
      <c r="CT22" s="18">
        <v>19</v>
      </c>
      <c r="CU22" s="18">
        <v>1</v>
      </c>
      <c r="CV22" s="18">
        <v>329</v>
      </c>
      <c r="CW22" s="18">
        <v>64</v>
      </c>
      <c r="CX22" s="18">
        <v>62</v>
      </c>
      <c r="CY22" s="18">
        <v>267</v>
      </c>
      <c r="CZ22" s="18">
        <v>24</v>
      </c>
    </row>
    <row r="23" spans="1:104" s="12" customFormat="1" ht="16.5" thickBot="1" x14ac:dyDescent="0.3">
      <c r="A23" s="1"/>
      <c r="B23" s="125" t="s">
        <v>165</v>
      </c>
      <c r="C23" s="126"/>
      <c r="D23" s="63">
        <f>SUM(D6:D22)</f>
        <v>42173.957099999992</v>
      </c>
      <c r="E23" s="63">
        <f>SUM(E6:E22)</f>
        <v>42837.042900000008</v>
      </c>
      <c r="F23" s="64">
        <f>SUM(F6:F22)</f>
        <v>85011</v>
      </c>
      <c r="G23" s="85"/>
      <c r="H23" s="85"/>
      <c r="I23" s="85"/>
      <c r="J23" s="85"/>
      <c r="K23" s="85"/>
      <c r="L23" s="85"/>
      <c r="M23" s="85"/>
      <c r="N23" s="8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Z23" s="101" t="s">
        <v>74</v>
      </c>
      <c r="CA23" s="102"/>
      <c r="CB23" s="20">
        <f t="shared" ref="CB23:CZ23" si="31">SUM(CB24:CB33)</f>
        <v>14597</v>
      </c>
      <c r="CC23" s="20">
        <f t="shared" si="31"/>
        <v>1268</v>
      </c>
      <c r="CD23" s="20">
        <f t="shared" si="31"/>
        <v>1516</v>
      </c>
      <c r="CE23" s="20">
        <f t="shared" si="31"/>
        <v>1487</v>
      </c>
      <c r="CF23" s="20">
        <f t="shared" si="31"/>
        <v>1452</v>
      </c>
      <c r="CG23" s="20">
        <f t="shared" si="31"/>
        <v>1327</v>
      </c>
      <c r="CH23" s="20">
        <f t="shared" si="31"/>
        <v>1216</v>
      </c>
      <c r="CI23" s="20">
        <f t="shared" si="31"/>
        <v>1036</v>
      </c>
      <c r="CJ23" s="20">
        <f t="shared" si="31"/>
        <v>958</v>
      </c>
      <c r="CK23" s="20">
        <f t="shared" si="31"/>
        <v>890</v>
      </c>
      <c r="CL23" s="20">
        <f t="shared" si="31"/>
        <v>733</v>
      </c>
      <c r="CM23" s="20">
        <f t="shared" si="31"/>
        <v>607</v>
      </c>
      <c r="CN23" s="20">
        <f t="shared" si="31"/>
        <v>551</v>
      </c>
      <c r="CO23" s="20">
        <f t="shared" si="31"/>
        <v>456</v>
      </c>
      <c r="CP23" s="20">
        <f t="shared" si="31"/>
        <v>387</v>
      </c>
      <c r="CQ23" s="20">
        <f t="shared" si="31"/>
        <v>268</v>
      </c>
      <c r="CR23" s="20">
        <f t="shared" si="31"/>
        <v>205</v>
      </c>
      <c r="CS23" s="20">
        <f t="shared" si="31"/>
        <v>240</v>
      </c>
      <c r="CT23" s="20">
        <f t="shared" si="31"/>
        <v>218</v>
      </c>
      <c r="CU23" s="20">
        <f t="shared" si="31"/>
        <v>16</v>
      </c>
      <c r="CV23" s="20">
        <f t="shared" si="31"/>
        <v>3696</v>
      </c>
      <c r="CW23" s="20">
        <f t="shared" si="31"/>
        <v>720</v>
      </c>
      <c r="CX23" s="20">
        <f t="shared" si="31"/>
        <v>694</v>
      </c>
      <c r="CY23" s="20">
        <f t="shared" si="31"/>
        <v>3002</v>
      </c>
      <c r="CZ23" s="20">
        <f t="shared" si="31"/>
        <v>275</v>
      </c>
    </row>
    <row r="24" spans="1:104" s="9" customFormat="1" ht="15.75" thickTop="1" x14ac:dyDescent="0.25">
      <c r="A24" s="1"/>
      <c r="B24" s="127" t="s">
        <v>169</v>
      </c>
      <c r="C24" s="127"/>
      <c r="D24" s="127"/>
      <c r="E24" s="127"/>
      <c r="F24" s="127"/>
      <c r="G24" s="86"/>
      <c r="H24" s="86"/>
      <c r="I24" s="86"/>
      <c r="J24" s="86"/>
      <c r="K24" s="86"/>
      <c r="L24" s="86"/>
      <c r="M24" s="86"/>
      <c r="N24" s="86"/>
      <c r="O24" s="6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Z24" s="15" t="s">
        <v>75</v>
      </c>
      <c r="CA24" s="16" t="s">
        <v>76</v>
      </c>
      <c r="CB24" s="17">
        <f t="shared" ref="CB24:CB33" si="32">SUM(CC24:CS24)</f>
        <v>2115</v>
      </c>
      <c r="CC24" s="18">
        <v>183</v>
      </c>
      <c r="CD24" s="18">
        <v>219</v>
      </c>
      <c r="CE24" s="18">
        <v>216</v>
      </c>
      <c r="CF24" s="18">
        <v>211</v>
      </c>
      <c r="CG24" s="18">
        <v>192</v>
      </c>
      <c r="CH24" s="18">
        <v>176</v>
      </c>
      <c r="CI24" s="18">
        <v>150</v>
      </c>
      <c r="CJ24" s="18">
        <v>139</v>
      </c>
      <c r="CK24" s="18">
        <v>129</v>
      </c>
      <c r="CL24" s="18">
        <v>106</v>
      </c>
      <c r="CM24" s="18">
        <v>88</v>
      </c>
      <c r="CN24" s="18">
        <v>80</v>
      </c>
      <c r="CO24" s="18">
        <v>66</v>
      </c>
      <c r="CP24" s="18">
        <v>56</v>
      </c>
      <c r="CQ24" s="18">
        <v>39</v>
      </c>
      <c r="CR24" s="18">
        <v>30</v>
      </c>
      <c r="CS24" s="18">
        <v>35</v>
      </c>
      <c r="CT24" s="18">
        <v>32</v>
      </c>
      <c r="CU24" s="18">
        <v>2</v>
      </c>
      <c r="CV24" s="18">
        <v>535</v>
      </c>
      <c r="CW24" s="18">
        <v>104</v>
      </c>
      <c r="CX24" s="18">
        <v>100</v>
      </c>
      <c r="CY24" s="18">
        <v>434</v>
      </c>
      <c r="CZ24" s="18">
        <v>40</v>
      </c>
    </row>
    <row r="25" spans="1:104" s="9" customFormat="1" x14ac:dyDescent="0.25">
      <c r="A25" s="1"/>
      <c r="B25" s="65"/>
      <c r="C25" s="65"/>
      <c r="D25" s="58"/>
      <c r="E25" s="65"/>
      <c r="F25" s="66"/>
      <c r="G25" s="66"/>
      <c r="H25" s="66"/>
      <c r="I25" s="66"/>
      <c r="J25" s="66"/>
      <c r="K25" s="66"/>
      <c r="L25" s="66"/>
      <c r="M25" s="66"/>
      <c r="N25" s="66"/>
      <c r="O25" s="65"/>
      <c r="P25" s="6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Z25" s="15" t="s">
        <v>77</v>
      </c>
      <c r="CA25" s="16" t="s">
        <v>78</v>
      </c>
      <c r="CB25" s="17">
        <f t="shared" si="32"/>
        <v>1946</v>
      </c>
      <c r="CC25" s="18">
        <v>169</v>
      </c>
      <c r="CD25" s="18">
        <v>202</v>
      </c>
      <c r="CE25" s="18">
        <v>197</v>
      </c>
      <c r="CF25" s="18">
        <v>193</v>
      </c>
      <c r="CG25" s="18">
        <v>177</v>
      </c>
      <c r="CH25" s="18">
        <v>162</v>
      </c>
      <c r="CI25" s="18">
        <v>138</v>
      </c>
      <c r="CJ25" s="18">
        <v>128</v>
      </c>
      <c r="CK25" s="18">
        <v>119</v>
      </c>
      <c r="CL25" s="18">
        <v>98</v>
      </c>
      <c r="CM25" s="18">
        <v>81</v>
      </c>
      <c r="CN25" s="18">
        <v>74</v>
      </c>
      <c r="CO25" s="18">
        <v>61</v>
      </c>
      <c r="CP25" s="18">
        <v>52</v>
      </c>
      <c r="CQ25" s="18">
        <v>36</v>
      </c>
      <c r="CR25" s="18">
        <v>27</v>
      </c>
      <c r="CS25" s="18">
        <v>32</v>
      </c>
      <c r="CT25" s="18">
        <v>29</v>
      </c>
      <c r="CU25" s="18">
        <v>2</v>
      </c>
      <c r="CV25" s="18">
        <v>493</v>
      </c>
      <c r="CW25" s="18">
        <v>96</v>
      </c>
      <c r="CX25" s="18">
        <v>93</v>
      </c>
      <c r="CY25" s="18">
        <v>401</v>
      </c>
      <c r="CZ25" s="18">
        <v>37</v>
      </c>
    </row>
    <row r="26" spans="1:104" s="9" customFormat="1" ht="18" x14ac:dyDescent="0.25">
      <c r="A26" s="121" t="s">
        <v>170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6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Z26" s="15" t="s">
        <v>79</v>
      </c>
      <c r="CA26" s="16" t="s">
        <v>80</v>
      </c>
      <c r="CB26" s="17">
        <f t="shared" si="32"/>
        <v>2085</v>
      </c>
      <c r="CC26" s="18">
        <v>181</v>
      </c>
      <c r="CD26" s="18">
        <v>217</v>
      </c>
      <c r="CE26" s="18">
        <v>212</v>
      </c>
      <c r="CF26" s="18">
        <v>207</v>
      </c>
      <c r="CG26" s="18">
        <v>190</v>
      </c>
      <c r="CH26" s="18">
        <v>174</v>
      </c>
      <c r="CI26" s="18">
        <v>148</v>
      </c>
      <c r="CJ26" s="18">
        <v>137</v>
      </c>
      <c r="CK26" s="18">
        <v>127</v>
      </c>
      <c r="CL26" s="18">
        <v>105</v>
      </c>
      <c r="CM26" s="18">
        <v>87</v>
      </c>
      <c r="CN26" s="18">
        <v>79</v>
      </c>
      <c r="CO26" s="18">
        <v>65</v>
      </c>
      <c r="CP26" s="18">
        <v>55</v>
      </c>
      <c r="CQ26" s="18">
        <v>38</v>
      </c>
      <c r="CR26" s="18">
        <v>29</v>
      </c>
      <c r="CS26" s="18">
        <v>34</v>
      </c>
      <c r="CT26" s="18">
        <v>31</v>
      </c>
      <c r="CU26" s="18">
        <v>2</v>
      </c>
      <c r="CV26" s="18">
        <v>528</v>
      </c>
      <c r="CW26" s="18">
        <v>103</v>
      </c>
      <c r="CX26" s="18">
        <v>99</v>
      </c>
      <c r="CY26" s="18">
        <v>429</v>
      </c>
      <c r="CZ26" s="18">
        <v>39</v>
      </c>
    </row>
    <row r="27" spans="1:104" s="9" customFormat="1" ht="15.75" x14ac:dyDescent="0.25">
      <c r="A27" s="1"/>
      <c r="B27" s="122"/>
      <c r="C27" s="122"/>
      <c r="D27" s="122"/>
      <c r="E27" s="122"/>
      <c r="F27" s="122"/>
      <c r="G27" s="83"/>
      <c r="H27" s="83"/>
      <c r="I27" s="83"/>
      <c r="J27" s="83"/>
      <c r="K27" s="83"/>
      <c r="L27" s="83"/>
      <c r="M27" s="83"/>
      <c r="N27" s="8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Z27" s="15" t="s">
        <v>81</v>
      </c>
      <c r="CA27" s="16" t="s">
        <v>82</v>
      </c>
      <c r="CB27" s="17">
        <f t="shared" si="32"/>
        <v>2605</v>
      </c>
      <c r="CC27" s="18">
        <v>226</v>
      </c>
      <c r="CD27" s="18">
        <v>270</v>
      </c>
      <c r="CE27" s="18">
        <v>266</v>
      </c>
      <c r="CF27" s="18">
        <v>259</v>
      </c>
      <c r="CG27" s="18">
        <v>237</v>
      </c>
      <c r="CH27" s="18">
        <v>217</v>
      </c>
      <c r="CI27" s="18">
        <v>185</v>
      </c>
      <c r="CJ27" s="18">
        <v>171</v>
      </c>
      <c r="CK27" s="18">
        <v>159</v>
      </c>
      <c r="CL27" s="18">
        <v>131</v>
      </c>
      <c r="CM27" s="18">
        <v>108</v>
      </c>
      <c r="CN27" s="18">
        <v>98</v>
      </c>
      <c r="CO27" s="18">
        <v>81</v>
      </c>
      <c r="CP27" s="18">
        <v>69</v>
      </c>
      <c r="CQ27" s="18">
        <v>48</v>
      </c>
      <c r="CR27" s="18">
        <v>37</v>
      </c>
      <c r="CS27" s="18">
        <v>43</v>
      </c>
      <c r="CT27" s="18">
        <v>39</v>
      </c>
      <c r="CU27" s="18">
        <v>3</v>
      </c>
      <c r="CV27" s="18">
        <v>660</v>
      </c>
      <c r="CW27" s="18">
        <v>129</v>
      </c>
      <c r="CX27" s="18">
        <v>124</v>
      </c>
      <c r="CY27" s="18">
        <v>536</v>
      </c>
      <c r="CZ27" s="18">
        <v>49</v>
      </c>
    </row>
    <row r="28" spans="1:104" s="9" customFormat="1" x14ac:dyDescent="0.25">
      <c r="A28" s="1"/>
      <c r="B28" s="1"/>
      <c r="C28" s="1"/>
      <c r="D28" s="67" t="s">
        <v>162</v>
      </c>
      <c r="E28" s="6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Z28" s="15" t="s">
        <v>83</v>
      </c>
      <c r="CA28" s="16" t="s">
        <v>84</v>
      </c>
      <c r="CB28" s="17">
        <f t="shared" si="32"/>
        <v>858</v>
      </c>
      <c r="CC28" s="18">
        <v>75</v>
      </c>
      <c r="CD28" s="18">
        <v>89</v>
      </c>
      <c r="CE28" s="18">
        <v>87</v>
      </c>
      <c r="CF28" s="18">
        <v>85</v>
      </c>
      <c r="CG28" s="18">
        <v>78</v>
      </c>
      <c r="CH28" s="18">
        <v>72</v>
      </c>
      <c r="CI28" s="18">
        <v>61</v>
      </c>
      <c r="CJ28" s="18">
        <v>56</v>
      </c>
      <c r="CK28" s="18">
        <v>52</v>
      </c>
      <c r="CL28" s="18">
        <v>43</v>
      </c>
      <c r="CM28" s="18">
        <v>36</v>
      </c>
      <c r="CN28" s="18">
        <v>32</v>
      </c>
      <c r="CO28" s="18">
        <v>27</v>
      </c>
      <c r="CP28" s="18">
        <v>23</v>
      </c>
      <c r="CQ28" s="18">
        <v>16</v>
      </c>
      <c r="CR28" s="18">
        <v>12</v>
      </c>
      <c r="CS28" s="18">
        <v>14</v>
      </c>
      <c r="CT28" s="18">
        <v>13</v>
      </c>
      <c r="CU28" s="18">
        <v>1</v>
      </c>
      <c r="CV28" s="18">
        <v>218</v>
      </c>
      <c r="CW28" s="18">
        <v>42</v>
      </c>
      <c r="CX28" s="18">
        <v>41</v>
      </c>
      <c r="CY28" s="18">
        <v>177</v>
      </c>
      <c r="CZ28" s="18">
        <v>16</v>
      </c>
    </row>
    <row r="29" spans="1:104" s="9" customFormat="1" x14ac:dyDescent="0.25">
      <c r="A29" s="1"/>
      <c r="B29" s="1"/>
      <c r="C29" s="1"/>
      <c r="D29" s="67" t="s">
        <v>168</v>
      </c>
      <c r="E29" s="6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Z29" s="15" t="s">
        <v>85</v>
      </c>
      <c r="CA29" s="16" t="s">
        <v>86</v>
      </c>
      <c r="CB29" s="17">
        <f t="shared" si="32"/>
        <v>1575</v>
      </c>
      <c r="CC29" s="18">
        <v>138</v>
      </c>
      <c r="CD29" s="18">
        <v>163</v>
      </c>
      <c r="CE29" s="18">
        <v>161</v>
      </c>
      <c r="CF29" s="18">
        <v>157</v>
      </c>
      <c r="CG29" s="18">
        <v>143</v>
      </c>
      <c r="CH29" s="18">
        <v>131</v>
      </c>
      <c r="CI29" s="18">
        <v>112</v>
      </c>
      <c r="CJ29" s="18">
        <v>103</v>
      </c>
      <c r="CK29" s="18">
        <v>96</v>
      </c>
      <c r="CL29" s="18">
        <v>79</v>
      </c>
      <c r="CM29" s="18">
        <v>65</v>
      </c>
      <c r="CN29" s="18">
        <v>59</v>
      </c>
      <c r="CO29" s="18">
        <v>49</v>
      </c>
      <c r="CP29" s="18">
        <v>42</v>
      </c>
      <c r="CQ29" s="18">
        <v>29</v>
      </c>
      <c r="CR29" s="18">
        <v>22</v>
      </c>
      <c r="CS29" s="18">
        <v>26</v>
      </c>
      <c r="CT29" s="18">
        <v>23</v>
      </c>
      <c r="CU29" s="18">
        <v>2</v>
      </c>
      <c r="CV29" s="18">
        <v>398</v>
      </c>
      <c r="CW29" s="18">
        <v>78</v>
      </c>
      <c r="CX29" s="18">
        <v>75</v>
      </c>
      <c r="CY29" s="18">
        <v>324</v>
      </c>
      <c r="CZ29" s="18">
        <v>30</v>
      </c>
    </row>
    <row r="30" spans="1:104" s="9" customFormat="1" x14ac:dyDescent="0.25">
      <c r="A30" s="1"/>
      <c r="B30" s="1"/>
      <c r="C30" s="1"/>
      <c r="D30" s="67" t="s">
        <v>31</v>
      </c>
      <c r="E30" s="6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Z30" s="15" t="s">
        <v>87</v>
      </c>
      <c r="CA30" s="16" t="s">
        <v>88</v>
      </c>
      <c r="CB30" s="17">
        <f t="shared" si="32"/>
        <v>816</v>
      </c>
      <c r="CC30" s="18">
        <v>70</v>
      </c>
      <c r="CD30" s="18">
        <v>85</v>
      </c>
      <c r="CE30" s="18">
        <v>83</v>
      </c>
      <c r="CF30" s="18">
        <v>81</v>
      </c>
      <c r="CG30" s="18">
        <v>74</v>
      </c>
      <c r="CH30" s="18">
        <v>68</v>
      </c>
      <c r="CI30" s="18">
        <v>58</v>
      </c>
      <c r="CJ30" s="18">
        <v>54</v>
      </c>
      <c r="CK30" s="18">
        <v>50</v>
      </c>
      <c r="CL30" s="18">
        <v>41</v>
      </c>
      <c r="CM30" s="18">
        <v>34</v>
      </c>
      <c r="CN30" s="18">
        <v>31</v>
      </c>
      <c r="CO30" s="18">
        <v>26</v>
      </c>
      <c r="CP30" s="18">
        <v>22</v>
      </c>
      <c r="CQ30" s="18">
        <v>15</v>
      </c>
      <c r="CR30" s="18">
        <v>11</v>
      </c>
      <c r="CS30" s="18">
        <v>13</v>
      </c>
      <c r="CT30" s="18">
        <v>12</v>
      </c>
      <c r="CU30" s="18">
        <v>1</v>
      </c>
      <c r="CV30" s="18">
        <v>207</v>
      </c>
      <c r="CW30" s="18">
        <v>40</v>
      </c>
      <c r="CX30" s="18">
        <v>39</v>
      </c>
      <c r="CY30" s="18">
        <v>168</v>
      </c>
      <c r="CZ30" s="18">
        <v>15</v>
      </c>
    </row>
    <row r="31" spans="1:104" s="9" customFormat="1" x14ac:dyDescent="0.25">
      <c r="A31" s="1"/>
      <c r="B31" s="1"/>
      <c r="C31" s="1"/>
      <c r="D31" s="67" t="s">
        <v>30</v>
      </c>
      <c r="E31" s="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Z31" s="15" t="s">
        <v>89</v>
      </c>
      <c r="CA31" s="16" t="s">
        <v>90</v>
      </c>
      <c r="CB31" s="17">
        <f t="shared" si="32"/>
        <v>724</v>
      </c>
      <c r="CC31" s="18">
        <v>64</v>
      </c>
      <c r="CD31" s="18">
        <v>75</v>
      </c>
      <c r="CE31" s="18">
        <v>75</v>
      </c>
      <c r="CF31" s="18">
        <v>72</v>
      </c>
      <c r="CG31" s="18">
        <v>66</v>
      </c>
      <c r="CH31" s="18">
        <v>60</v>
      </c>
      <c r="CI31" s="18">
        <v>51</v>
      </c>
      <c r="CJ31" s="18">
        <v>47</v>
      </c>
      <c r="CK31" s="18">
        <v>44</v>
      </c>
      <c r="CL31" s="18">
        <v>36</v>
      </c>
      <c r="CM31" s="18">
        <v>30</v>
      </c>
      <c r="CN31" s="18">
        <v>27</v>
      </c>
      <c r="CO31" s="18">
        <v>23</v>
      </c>
      <c r="CP31" s="18">
        <v>19</v>
      </c>
      <c r="CQ31" s="18">
        <v>13</v>
      </c>
      <c r="CR31" s="18">
        <v>10</v>
      </c>
      <c r="CS31" s="18">
        <v>12</v>
      </c>
      <c r="CT31" s="18">
        <v>11</v>
      </c>
      <c r="CU31" s="18">
        <v>1</v>
      </c>
      <c r="CV31" s="18">
        <v>183</v>
      </c>
      <c r="CW31" s="18">
        <v>36</v>
      </c>
      <c r="CX31" s="18">
        <v>34</v>
      </c>
      <c r="CY31" s="18">
        <v>148</v>
      </c>
      <c r="CZ31" s="18">
        <v>14</v>
      </c>
    </row>
    <row r="32" spans="1:104" s="9" customFormat="1" x14ac:dyDescent="0.25">
      <c r="A32" s="1"/>
      <c r="B32" s="1"/>
      <c r="C32" s="1"/>
      <c r="D32" s="67" t="s">
        <v>29</v>
      </c>
      <c r="E32" s="6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Z32" s="15" t="s">
        <v>91</v>
      </c>
      <c r="CA32" s="16" t="s">
        <v>92</v>
      </c>
      <c r="CB32" s="17">
        <f t="shared" si="32"/>
        <v>840</v>
      </c>
      <c r="CC32" s="18">
        <v>73</v>
      </c>
      <c r="CD32" s="18">
        <v>88</v>
      </c>
      <c r="CE32" s="18">
        <v>85</v>
      </c>
      <c r="CF32" s="18">
        <v>84</v>
      </c>
      <c r="CG32" s="18">
        <v>76</v>
      </c>
      <c r="CH32" s="18">
        <v>70</v>
      </c>
      <c r="CI32" s="18">
        <v>60</v>
      </c>
      <c r="CJ32" s="18">
        <v>55</v>
      </c>
      <c r="CK32" s="18">
        <v>51</v>
      </c>
      <c r="CL32" s="18">
        <v>42</v>
      </c>
      <c r="CM32" s="18">
        <v>35</v>
      </c>
      <c r="CN32" s="18">
        <v>32</v>
      </c>
      <c r="CO32" s="18">
        <v>26</v>
      </c>
      <c r="CP32" s="18">
        <v>22</v>
      </c>
      <c r="CQ32" s="18">
        <v>15</v>
      </c>
      <c r="CR32" s="18">
        <v>12</v>
      </c>
      <c r="CS32" s="18">
        <v>14</v>
      </c>
      <c r="CT32" s="18">
        <v>13</v>
      </c>
      <c r="CU32" s="18">
        <v>1</v>
      </c>
      <c r="CV32" s="18">
        <v>213</v>
      </c>
      <c r="CW32" s="18">
        <v>41</v>
      </c>
      <c r="CX32" s="18">
        <v>40</v>
      </c>
      <c r="CY32" s="18">
        <v>173</v>
      </c>
      <c r="CZ32" s="18">
        <v>16</v>
      </c>
    </row>
    <row r="33" spans="1:104" s="9" customFormat="1" x14ac:dyDescent="0.25">
      <c r="A33" s="1"/>
      <c r="B33" s="1"/>
      <c r="C33" s="1"/>
      <c r="D33" s="67" t="s">
        <v>28</v>
      </c>
      <c r="E33" s="6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Z33" s="15" t="s">
        <v>141</v>
      </c>
      <c r="CA33" s="16" t="s">
        <v>142</v>
      </c>
      <c r="CB33" s="17">
        <f t="shared" si="32"/>
        <v>1033</v>
      </c>
      <c r="CC33" s="18">
        <v>89</v>
      </c>
      <c r="CD33" s="18">
        <v>108</v>
      </c>
      <c r="CE33" s="18">
        <v>105</v>
      </c>
      <c r="CF33" s="18">
        <v>103</v>
      </c>
      <c r="CG33" s="18">
        <v>94</v>
      </c>
      <c r="CH33" s="18">
        <v>86</v>
      </c>
      <c r="CI33" s="18">
        <v>73</v>
      </c>
      <c r="CJ33" s="18">
        <v>68</v>
      </c>
      <c r="CK33" s="18">
        <v>63</v>
      </c>
      <c r="CL33" s="18">
        <v>52</v>
      </c>
      <c r="CM33" s="18">
        <v>43</v>
      </c>
      <c r="CN33" s="18">
        <v>39</v>
      </c>
      <c r="CO33" s="18">
        <v>32</v>
      </c>
      <c r="CP33" s="18">
        <v>27</v>
      </c>
      <c r="CQ33" s="18">
        <v>19</v>
      </c>
      <c r="CR33" s="18">
        <v>15</v>
      </c>
      <c r="CS33" s="18">
        <v>17</v>
      </c>
      <c r="CT33" s="18">
        <v>15</v>
      </c>
      <c r="CU33" s="18">
        <v>1</v>
      </c>
      <c r="CV33" s="18">
        <v>261</v>
      </c>
      <c r="CW33" s="18">
        <v>51</v>
      </c>
      <c r="CX33" s="18">
        <v>49</v>
      </c>
      <c r="CY33" s="18">
        <v>212</v>
      </c>
      <c r="CZ33" s="18">
        <v>19</v>
      </c>
    </row>
    <row r="34" spans="1:104" s="12" customFormat="1" x14ac:dyDescent="0.25">
      <c r="A34" s="1"/>
      <c r="B34" s="1"/>
      <c r="C34" s="1"/>
      <c r="D34" s="67" t="s">
        <v>27</v>
      </c>
      <c r="E34" s="6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Z34" s="99" t="s">
        <v>93</v>
      </c>
      <c r="CA34" s="100"/>
      <c r="CB34" s="42">
        <f t="shared" ref="CB34:CZ34" si="33">SUM(CB35:CB42)</f>
        <v>12972</v>
      </c>
      <c r="CC34" s="23">
        <f t="shared" si="33"/>
        <v>994</v>
      </c>
      <c r="CD34" s="23">
        <f t="shared" si="33"/>
        <v>1127</v>
      </c>
      <c r="CE34" s="23">
        <f t="shared" si="33"/>
        <v>1206</v>
      </c>
      <c r="CF34" s="23">
        <f t="shared" si="33"/>
        <v>1104</v>
      </c>
      <c r="CG34" s="23">
        <f t="shared" si="33"/>
        <v>908</v>
      </c>
      <c r="CH34" s="23">
        <f t="shared" si="33"/>
        <v>872</v>
      </c>
      <c r="CI34" s="23">
        <f t="shared" si="33"/>
        <v>782</v>
      </c>
      <c r="CJ34" s="23">
        <f t="shared" si="33"/>
        <v>725</v>
      </c>
      <c r="CK34" s="23">
        <f t="shared" si="33"/>
        <v>678</v>
      </c>
      <c r="CL34" s="23">
        <f t="shared" si="33"/>
        <v>654</v>
      </c>
      <c r="CM34" s="23">
        <f t="shared" si="33"/>
        <v>642</v>
      </c>
      <c r="CN34" s="23">
        <f t="shared" si="33"/>
        <v>691</v>
      </c>
      <c r="CO34" s="23">
        <f t="shared" si="33"/>
        <v>695</v>
      </c>
      <c r="CP34" s="23">
        <f t="shared" si="33"/>
        <v>644</v>
      </c>
      <c r="CQ34" s="23">
        <f t="shared" si="33"/>
        <v>474</v>
      </c>
      <c r="CR34" s="23">
        <f t="shared" si="33"/>
        <v>331</v>
      </c>
      <c r="CS34" s="23">
        <f t="shared" si="33"/>
        <v>445</v>
      </c>
      <c r="CT34" s="23">
        <f t="shared" si="33"/>
        <v>195</v>
      </c>
      <c r="CU34" s="23">
        <f t="shared" si="33"/>
        <v>15</v>
      </c>
      <c r="CV34" s="23">
        <f t="shared" si="33"/>
        <v>2773</v>
      </c>
      <c r="CW34" s="23">
        <f t="shared" si="33"/>
        <v>566</v>
      </c>
      <c r="CX34" s="23">
        <f t="shared" si="33"/>
        <v>494</v>
      </c>
      <c r="CY34" s="23">
        <f t="shared" si="33"/>
        <v>2279</v>
      </c>
      <c r="CZ34" s="24">
        <f t="shared" si="33"/>
        <v>248</v>
      </c>
    </row>
    <row r="35" spans="1:104" s="9" customFormat="1" x14ac:dyDescent="0.25">
      <c r="A35" s="1"/>
      <c r="B35" s="1"/>
      <c r="C35" s="1"/>
      <c r="D35" s="67" t="s">
        <v>26</v>
      </c>
      <c r="E35" s="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Z35" s="15" t="s">
        <v>94</v>
      </c>
      <c r="CA35" s="16" t="s">
        <v>95</v>
      </c>
      <c r="CB35" s="17">
        <f t="shared" ref="CB35:CB42" si="34">SUM(CC35:CS35)</f>
        <v>3176</v>
      </c>
      <c r="CC35" s="18">
        <v>241</v>
      </c>
      <c r="CD35" s="18">
        <v>276</v>
      </c>
      <c r="CE35" s="18">
        <v>296</v>
      </c>
      <c r="CF35" s="18">
        <v>271</v>
      </c>
      <c r="CG35" s="18">
        <v>222</v>
      </c>
      <c r="CH35" s="18">
        <v>214</v>
      </c>
      <c r="CI35" s="18">
        <v>191</v>
      </c>
      <c r="CJ35" s="18">
        <v>179</v>
      </c>
      <c r="CK35" s="18">
        <v>166</v>
      </c>
      <c r="CL35" s="18">
        <v>160</v>
      </c>
      <c r="CM35" s="18">
        <v>157</v>
      </c>
      <c r="CN35" s="18">
        <v>171</v>
      </c>
      <c r="CO35" s="18">
        <v>168</v>
      </c>
      <c r="CP35" s="18">
        <v>157</v>
      </c>
      <c r="CQ35" s="18">
        <v>115</v>
      </c>
      <c r="CR35" s="18">
        <v>82</v>
      </c>
      <c r="CS35" s="18">
        <v>110</v>
      </c>
      <c r="CT35" s="18">
        <v>49</v>
      </c>
      <c r="CU35" s="18">
        <v>4</v>
      </c>
      <c r="CV35" s="18">
        <v>680</v>
      </c>
      <c r="CW35" s="18">
        <v>139</v>
      </c>
      <c r="CX35" s="18">
        <v>120</v>
      </c>
      <c r="CY35" s="18">
        <v>558</v>
      </c>
      <c r="CZ35" s="18">
        <v>61</v>
      </c>
    </row>
    <row r="36" spans="1:104" s="9" customFormat="1" x14ac:dyDescent="0.25">
      <c r="A36" s="1"/>
      <c r="B36" s="1"/>
      <c r="C36" s="1"/>
      <c r="D36" s="67" t="s">
        <v>25</v>
      </c>
      <c r="E36" s="6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Z36" s="15" t="s">
        <v>96</v>
      </c>
      <c r="CA36" s="16" t="s">
        <v>97</v>
      </c>
      <c r="CB36" s="17">
        <f t="shared" si="34"/>
        <v>2723</v>
      </c>
      <c r="CC36" s="18">
        <v>210</v>
      </c>
      <c r="CD36" s="18">
        <v>236</v>
      </c>
      <c r="CE36" s="18">
        <v>253</v>
      </c>
      <c r="CF36" s="18">
        <v>232</v>
      </c>
      <c r="CG36" s="18">
        <v>191</v>
      </c>
      <c r="CH36" s="18">
        <v>183</v>
      </c>
      <c r="CI36" s="18">
        <v>164</v>
      </c>
      <c r="CJ36" s="18">
        <v>152</v>
      </c>
      <c r="CK36" s="18">
        <v>142</v>
      </c>
      <c r="CL36" s="18">
        <v>137</v>
      </c>
      <c r="CM36" s="18">
        <v>135</v>
      </c>
      <c r="CN36" s="18">
        <v>145</v>
      </c>
      <c r="CO36" s="18">
        <v>146</v>
      </c>
      <c r="CP36" s="18">
        <v>135</v>
      </c>
      <c r="CQ36" s="18">
        <v>100</v>
      </c>
      <c r="CR36" s="18">
        <v>69</v>
      </c>
      <c r="CS36" s="18">
        <v>93</v>
      </c>
      <c r="CT36" s="18">
        <v>41</v>
      </c>
      <c r="CU36" s="18">
        <v>3</v>
      </c>
      <c r="CV36" s="18">
        <v>582</v>
      </c>
      <c r="CW36" s="18">
        <v>119</v>
      </c>
      <c r="CX36" s="18">
        <v>104</v>
      </c>
      <c r="CY36" s="18">
        <v>479</v>
      </c>
      <c r="CZ36" s="18">
        <v>52</v>
      </c>
    </row>
    <row r="37" spans="1:104" s="9" customFormat="1" x14ac:dyDescent="0.25">
      <c r="A37" s="1"/>
      <c r="B37" s="1"/>
      <c r="C37" s="1"/>
      <c r="D37" s="67" t="s">
        <v>24</v>
      </c>
      <c r="E37" s="6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Z37" s="15" t="s">
        <v>98</v>
      </c>
      <c r="CA37" s="16" t="s">
        <v>99</v>
      </c>
      <c r="CB37" s="17">
        <f t="shared" si="34"/>
        <v>1341</v>
      </c>
      <c r="CC37" s="18">
        <v>103</v>
      </c>
      <c r="CD37" s="18">
        <v>116</v>
      </c>
      <c r="CE37" s="18">
        <v>125</v>
      </c>
      <c r="CF37" s="18">
        <v>114</v>
      </c>
      <c r="CG37" s="18">
        <v>94</v>
      </c>
      <c r="CH37" s="18">
        <v>90</v>
      </c>
      <c r="CI37" s="18">
        <v>81</v>
      </c>
      <c r="CJ37" s="18">
        <v>75</v>
      </c>
      <c r="CK37" s="18">
        <v>70</v>
      </c>
      <c r="CL37" s="18">
        <v>68</v>
      </c>
      <c r="CM37" s="18">
        <v>66</v>
      </c>
      <c r="CN37" s="18">
        <v>71</v>
      </c>
      <c r="CO37" s="18">
        <v>72</v>
      </c>
      <c r="CP37" s="18">
        <v>67</v>
      </c>
      <c r="CQ37" s="18">
        <v>49</v>
      </c>
      <c r="CR37" s="18">
        <v>34</v>
      </c>
      <c r="CS37" s="18">
        <v>46</v>
      </c>
      <c r="CT37" s="18">
        <v>20</v>
      </c>
      <c r="CU37" s="18">
        <v>2</v>
      </c>
      <c r="CV37" s="18">
        <v>286</v>
      </c>
      <c r="CW37" s="18">
        <v>58</v>
      </c>
      <c r="CX37" s="18">
        <v>51</v>
      </c>
      <c r="CY37" s="18">
        <v>235</v>
      </c>
      <c r="CZ37" s="18">
        <v>26</v>
      </c>
    </row>
    <row r="38" spans="1:104" s="9" customFormat="1" x14ac:dyDescent="0.25">
      <c r="A38" s="1"/>
      <c r="B38" s="1"/>
      <c r="C38" s="1"/>
      <c r="D38" s="67" t="s">
        <v>23</v>
      </c>
      <c r="E38" s="6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Z38" s="15" t="s">
        <v>100</v>
      </c>
      <c r="CA38" s="16" t="s">
        <v>101</v>
      </c>
      <c r="CB38" s="17">
        <f t="shared" si="34"/>
        <v>1225</v>
      </c>
      <c r="CC38" s="18">
        <v>94</v>
      </c>
      <c r="CD38" s="18">
        <v>106</v>
      </c>
      <c r="CE38" s="18">
        <v>114</v>
      </c>
      <c r="CF38" s="18">
        <v>104</v>
      </c>
      <c r="CG38" s="18">
        <v>86</v>
      </c>
      <c r="CH38" s="18">
        <v>82</v>
      </c>
      <c r="CI38" s="18">
        <v>74</v>
      </c>
      <c r="CJ38" s="18">
        <v>68</v>
      </c>
      <c r="CK38" s="18">
        <v>64</v>
      </c>
      <c r="CL38" s="18">
        <v>62</v>
      </c>
      <c r="CM38" s="18">
        <v>61</v>
      </c>
      <c r="CN38" s="18">
        <v>65</v>
      </c>
      <c r="CO38" s="18">
        <v>66</v>
      </c>
      <c r="CP38" s="18">
        <v>61</v>
      </c>
      <c r="CQ38" s="18">
        <v>45</v>
      </c>
      <c r="CR38" s="18">
        <v>31</v>
      </c>
      <c r="CS38" s="18">
        <v>42</v>
      </c>
      <c r="CT38" s="18">
        <v>18</v>
      </c>
      <c r="CU38" s="18">
        <v>1</v>
      </c>
      <c r="CV38" s="18">
        <v>262</v>
      </c>
      <c r="CW38" s="18">
        <v>53</v>
      </c>
      <c r="CX38" s="18">
        <v>47</v>
      </c>
      <c r="CY38" s="18">
        <v>215</v>
      </c>
      <c r="CZ38" s="18">
        <v>23</v>
      </c>
    </row>
    <row r="39" spans="1:104" s="9" customFormat="1" x14ac:dyDescent="0.25">
      <c r="A39" s="1"/>
      <c r="B39" s="1"/>
      <c r="C39" s="1"/>
      <c r="D39" s="67" t="s">
        <v>22</v>
      </c>
      <c r="E39" s="6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Z39" s="15" t="s">
        <v>102</v>
      </c>
      <c r="CA39" s="16" t="s">
        <v>103</v>
      </c>
      <c r="CB39" s="17">
        <f t="shared" si="34"/>
        <v>760</v>
      </c>
      <c r="CC39" s="18">
        <v>58</v>
      </c>
      <c r="CD39" s="18">
        <v>67</v>
      </c>
      <c r="CE39" s="18">
        <v>70</v>
      </c>
      <c r="CF39" s="18">
        <v>65</v>
      </c>
      <c r="CG39" s="18">
        <v>53</v>
      </c>
      <c r="CH39" s="18">
        <v>51</v>
      </c>
      <c r="CI39" s="18">
        <v>46</v>
      </c>
      <c r="CJ39" s="18">
        <v>42</v>
      </c>
      <c r="CK39" s="18">
        <v>40</v>
      </c>
      <c r="CL39" s="18">
        <v>38</v>
      </c>
      <c r="CM39" s="18">
        <v>38</v>
      </c>
      <c r="CN39" s="18">
        <v>40</v>
      </c>
      <c r="CO39" s="18">
        <v>41</v>
      </c>
      <c r="CP39" s="18">
        <v>38</v>
      </c>
      <c r="CQ39" s="18">
        <v>28</v>
      </c>
      <c r="CR39" s="18">
        <v>19</v>
      </c>
      <c r="CS39" s="18">
        <v>26</v>
      </c>
      <c r="CT39" s="18">
        <v>11</v>
      </c>
      <c r="CU39" s="18">
        <v>1</v>
      </c>
      <c r="CV39" s="18">
        <v>162</v>
      </c>
      <c r="CW39" s="18">
        <v>33</v>
      </c>
      <c r="CX39" s="18">
        <v>29</v>
      </c>
      <c r="CY39" s="18">
        <v>133</v>
      </c>
      <c r="CZ39" s="18">
        <v>14</v>
      </c>
    </row>
    <row r="40" spans="1:104" s="9" customFormat="1" x14ac:dyDescent="0.25">
      <c r="A40" s="1"/>
      <c r="B40" s="1"/>
      <c r="C40" s="1"/>
      <c r="D40" s="67" t="s">
        <v>21</v>
      </c>
      <c r="E40" s="6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Z40" s="15" t="s">
        <v>104</v>
      </c>
      <c r="CA40" s="16" t="s">
        <v>105</v>
      </c>
      <c r="CB40" s="17">
        <f t="shared" si="34"/>
        <v>1130</v>
      </c>
      <c r="CC40" s="18">
        <v>87</v>
      </c>
      <c r="CD40" s="18">
        <v>98</v>
      </c>
      <c r="CE40" s="18">
        <v>105</v>
      </c>
      <c r="CF40" s="18">
        <v>96</v>
      </c>
      <c r="CG40" s="18">
        <v>79</v>
      </c>
      <c r="CH40" s="18">
        <v>76</v>
      </c>
      <c r="CI40" s="18">
        <v>68</v>
      </c>
      <c r="CJ40" s="18">
        <v>63</v>
      </c>
      <c r="CK40" s="18">
        <v>59</v>
      </c>
      <c r="CL40" s="18">
        <v>57</v>
      </c>
      <c r="CM40" s="18">
        <v>56</v>
      </c>
      <c r="CN40" s="18">
        <v>60</v>
      </c>
      <c r="CO40" s="18">
        <v>61</v>
      </c>
      <c r="CP40" s="18">
        <v>56</v>
      </c>
      <c r="CQ40" s="18">
        <v>41</v>
      </c>
      <c r="CR40" s="18">
        <v>29</v>
      </c>
      <c r="CS40" s="18">
        <v>39</v>
      </c>
      <c r="CT40" s="18">
        <v>17</v>
      </c>
      <c r="CU40" s="18">
        <v>1</v>
      </c>
      <c r="CV40" s="18">
        <v>242</v>
      </c>
      <c r="CW40" s="18">
        <v>49</v>
      </c>
      <c r="CX40" s="18">
        <v>43</v>
      </c>
      <c r="CY40" s="18">
        <v>199</v>
      </c>
      <c r="CZ40" s="18">
        <v>22</v>
      </c>
    </row>
    <row r="41" spans="1:104" s="9" customFormat="1" x14ac:dyDescent="0.25">
      <c r="A41" s="1"/>
      <c r="B41" s="1"/>
      <c r="C41" s="1"/>
      <c r="D41" s="67" t="s">
        <v>20</v>
      </c>
      <c r="E41" s="6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Z41" s="15" t="s">
        <v>106</v>
      </c>
      <c r="CA41" s="16" t="s">
        <v>107</v>
      </c>
      <c r="CB41" s="17">
        <f t="shared" si="34"/>
        <v>1091</v>
      </c>
      <c r="CC41" s="18">
        <v>84</v>
      </c>
      <c r="CD41" s="18">
        <v>95</v>
      </c>
      <c r="CE41" s="18">
        <v>101</v>
      </c>
      <c r="CF41" s="18">
        <v>93</v>
      </c>
      <c r="CG41" s="18">
        <v>76</v>
      </c>
      <c r="CH41" s="18">
        <v>73</v>
      </c>
      <c r="CI41" s="18">
        <v>66</v>
      </c>
      <c r="CJ41" s="18">
        <v>61</v>
      </c>
      <c r="CK41" s="18">
        <v>57</v>
      </c>
      <c r="CL41" s="18">
        <v>55</v>
      </c>
      <c r="CM41" s="18">
        <v>54</v>
      </c>
      <c r="CN41" s="18">
        <v>58</v>
      </c>
      <c r="CO41" s="18">
        <v>59</v>
      </c>
      <c r="CP41" s="18">
        <v>54</v>
      </c>
      <c r="CQ41" s="18">
        <v>40</v>
      </c>
      <c r="CR41" s="18">
        <v>28</v>
      </c>
      <c r="CS41" s="18">
        <v>37</v>
      </c>
      <c r="CT41" s="18">
        <v>16</v>
      </c>
      <c r="CU41" s="18">
        <v>1</v>
      </c>
      <c r="CV41" s="18">
        <v>233</v>
      </c>
      <c r="CW41" s="18">
        <v>48</v>
      </c>
      <c r="CX41" s="18">
        <v>42</v>
      </c>
      <c r="CY41" s="18">
        <v>192</v>
      </c>
      <c r="CZ41" s="18">
        <v>21</v>
      </c>
    </row>
    <row r="42" spans="1:104" s="9" customFormat="1" x14ac:dyDescent="0.25">
      <c r="A42" s="1"/>
      <c r="B42" s="1"/>
      <c r="C42" s="1"/>
      <c r="D42" s="67" t="s">
        <v>38</v>
      </c>
      <c r="E42" s="6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Z42" s="15" t="s">
        <v>108</v>
      </c>
      <c r="CA42" s="16" t="s">
        <v>109</v>
      </c>
      <c r="CB42" s="17">
        <f t="shared" si="34"/>
        <v>1526</v>
      </c>
      <c r="CC42" s="18">
        <v>117</v>
      </c>
      <c r="CD42" s="18">
        <v>133</v>
      </c>
      <c r="CE42" s="18">
        <v>142</v>
      </c>
      <c r="CF42" s="18">
        <v>129</v>
      </c>
      <c r="CG42" s="18">
        <v>107</v>
      </c>
      <c r="CH42" s="18">
        <v>103</v>
      </c>
      <c r="CI42" s="18">
        <v>92</v>
      </c>
      <c r="CJ42" s="18">
        <v>85</v>
      </c>
      <c r="CK42" s="18">
        <v>80</v>
      </c>
      <c r="CL42" s="18">
        <v>77</v>
      </c>
      <c r="CM42" s="18">
        <v>75</v>
      </c>
      <c r="CN42" s="18">
        <v>81</v>
      </c>
      <c r="CO42" s="18">
        <v>82</v>
      </c>
      <c r="CP42" s="18">
        <v>76</v>
      </c>
      <c r="CQ42" s="18">
        <v>56</v>
      </c>
      <c r="CR42" s="18">
        <v>39</v>
      </c>
      <c r="CS42" s="18">
        <v>52</v>
      </c>
      <c r="CT42" s="18">
        <v>23</v>
      </c>
      <c r="CU42" s="18">
        <v>2</v>
      </c>
      <c r="CV42" s="18">
        <v>326</v>
      </c>
      <c r="CW42" s="18">
        <v>67</v>
      </c>
      <c r="CX42" s="18">
        <v>58</v>
      </c>
      <c r="CY42" s="18">
        <v>268</v>
      </c>
      <c r="CZ42" s="18">
        <v>29</v>
      </c>
    </row>
    <row r="43" spans="1:104" s="12" customFormat="1" x14ac:dyDescent="0.25">
      <c r="A43" s="1"/>
      <c r="B43" s="1"/>
      <c r="C43" s="1"/>
      <c r="D43" s="67" t="s">
        <v>37</v>
      </c>
      <c r="E43" s="6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Z43" s="107" t="s">
        <v>110</v>
      </c>
      <c r="CA43" s="108"/>
      <c r="CB43" s="20">
        <f t="shared" ref="CB43:CZ43" si="35">+CB44+CB51+CB54</f>
        <v>14462</v>
      </c>
      <c r="CC43" s="25">
        <f t="shared" ref="CC43" si="36">+CC44+CC51+CC54</f>
        <v>1397</v>
      </c>
      <c r="CD43" s="25">
        <f t="shared" ref="CD43" si="37">+CD44+CD51+CD54</f>
        <v>1313</v>
      </c>
      <c r="CE43" s="25">
        <f t="shared" ref="CE43" si="38">+CE44+CE51+CE54</f>
        <v>1204</v>
      </c>
      <c r="CF43" s="25">
        <f t="shared" ref="CF43" si="39">+CF44+CF51+CF54</f>
        <v>1352</v>
      </c>
      <c r="CG43" s="25">
        <f t="shared" si="35"/>
        <v>1502</v>
      </c>
      <c r="CH43" s="25">
        <f t="shared" si="35"/>
        <v>1345</v>
      </c>
      <c r="CI43" s="25">
        <f t="shared" si="35"/>
        <v>1090</v>
      </c>
      <c r="CJ43" s="25">
        <f t="shared" si="35"/>
        <v>912</v>
      </c>
      <c r="CK43" s="25">
        <f t="shared" si="35"/>
        <v>840</v>
      </c>
      <c r="CL43" s="25">
        <f t="shared" si="35"/>
        <v>693</v>
      </c>
      <c r="CM43" s="25">
        <f t="shared" si="35"/>
        <v>596</v>
      </c>
      <c r="CN43" s="25">
        <f t="shared" si="35"/>
        <v>522</v>
      </c>
      <c r="CO43" s="25">
        <f t="shared" si="35"/>
        <v>414</v>
      </c>
      <c r="CP43" s="25">
        <f t="shared" si="35"/>
        <v>455</v>
      </c>
      <c r="CQ43" s="25">
        <f t="shared" si="35"/>
        <v>350</v>
      </c>
      <c r="CR43" s="25">
        <f t="shared" si="35"/>
        <v>214</v>
      </c>
      <c r="CS43" s="25">
        <f t="shared" si="35"/>
        <v>263</v>
      </c>
      <c r="CT43" s="25">
        <f t="shared" si="35"/>
        <v>282</v>
      </c>
      <c r="CU43" s="25">
        <f t="shared" si="35"/>
        <v>21</v>
      </c>
      <c r="CV43" s="25">
        <f t="shared" si="35"/>
        <v>3568</v>
      </c>
      <c r="CW43" s="25">
        <f t="shared" si="35"/>
        <v>607</v>
      </c>
      <c r="CX43" s="25">
        <f t="shared" si="35"/>
        <v>635</v>
      </c>
      <c r="CY43" s="25">
        <f t="shared" si="35"/>
        <v>2931</v>
      </c>
      <c r="CZ43" s="26">
        <f t="shared" si="35"/>
        <v>364</v>
      </c>
    </row>
    <row r="44" spans="1:104" s="12" customFormat="1" x14ac:dyDescent="0.25">
      <c r="A44" s="1"/>
      <c r="B44" s="1"/>
      <c r="C44" s="1"/>
      <c r="D44" s="67" t="s">
        <v>167</v>
      </c>
      <c r="E44" s="6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Z44" s="99" t="s">
        <v>111</v>
      </c>
      <c r="CA44" s="100"/>
      <c r="CB44" s="42">
        <f t="shared" ref="CB44:CZ44" si="40">SUM(CB45:CB50)</f>
        <v>7809</v>
      </c>
      <c r="CC44" s="23">
        <f t="shared" ref="CC44" si="41">SUM(CC45:CC50)</f>
        <v>797</v>
      </c>
      <c r="CD44" s="23">
        <f t="shared" ref="CD44" si="42">SUM(CD45:CD50)</f>
        <v>704</v>
      </c>
      <c r="CE44" s="23">
        <f t="shared" ref="CE44" si="43">SUM(CE45:CE50)</f>
        <v>622</v>
      </c>
      <c r="CF44" s="23">
        <f t="shared" ref="CF44" si="44">SUM(CF45:CF50)</f>
        <v>713</v>
      </c>
      <c r="CG44" s="23">
        <f t="shared" si="40"/>
        <v>782</v>
      </c>
      <c r="CH44" s="23">
        <f t="shared" si="40"/>
        <v>754</v>
      </c>
      <c r="CI44" s="23">
        <f t="shared" si="40"/>
        <v>627</v>
      </c>
      <c r="CJ44" s="23">
        <f t="shared" si="40"/>
        <v>497</v>
      </c>
      <c r="CK44" s="23">
        <f t="shared" si="40"/>
        <v>465</v>
      </c>
      <c r="CL44" s="23">
        <f t="shared" si="40"/>
        <v>368</v>
      </c>
      <c r="CM44" s="23">
        <f t="shared" si="40"/>
        <v>327</v>
      </c>
      <c r="CN44" s="23">
        <f t="shared" si="40"/>
        <v>284</v>
      </c>
      <c r="CO44" s="23">
        <f t="shared" si="40"/>
        <v>220</v>
      </c>
      <c r="CP44" s="23">
        <f t="shared" si="40"/>
        <v>225</v>
      </c>
      <c r="CQ44" s="23">
        <f t="shared" si="40"/>
        <v>181</v>
      </c>
      <c r="CR44" s="23">
        <f t="shared" si="40"/>
        <v>108</v>
      </c>
      <c r="CS44" s="23">
        <f t="shared" si="40"/>
        <v>135</v>
      </c>
      <c r="CT44" s="23">
        <f t="shared" si="40"/>
        <v>166</v>
      </c>
      <c r="CU44" s="23">
        <f t="shared" si="40"/>
        <v>12</v>
      </c>
      <c r="CV44" s="23">
        <f t="shared" si="40"/>
        <v>2042</v>
      </c>
      <c r="CW44" s="23">
        <f t="shared" si="40"/>
        <v>319</v>
      </c>
      <c r="CX44" s="23">
        <f t="shared" si="40"/>
        <v>371</v>
      </c>
      <c r="CY44" s="23">
        <f t="shared" si="40"/>
        <v>1671</v>
      </c>
      <c r="CZ44" s="24">
        <f t="shared" si="40"/>
        <v>212</v>
      </c>
    </row>
    <row r="45" spans="1:104" s="9" customFormat="1" x14ac:dyDescent="0.25">
      <c r="A45" s="1"/>
      <c r="B45" s="1"/>
      <c r="C45" s="1"/>
      <c r="D45" s="67" t="s">
        <v>166</v>
      </c>
      <c r="E45" s="6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Z45" s="15" t="s">
        <v>112</v>
      </c>
      <c r="CA45" s="16" t="s">
        <v>113</v>
      </c>
      <c r="CB45" s="17">
        <f t="shared" ref="CB45:CB50" si="45">SUM(CC45:CS45)</f>
        <v>2812</v>
      </c>
      <c r="CC45" s="18">
        <v>286</v>
      </c>
      <c r="CD45" s="18">
        <v>253</v>
      </c>
      <c r="CE45" s="18">
        <v>224</v>
      </c>
      <c r="CF45" s="18">
        <v>258</v>
      </c>
      <c r="CG45" s="18">
        <v>282</v>
      </c>
      <c r="CH45" s="18">
        <v>272</v>
      </c>
      <c r="CI45" s="18">
        <v>226</v>
      </c>
      <c r="CJ45" s="18">
        <v>180</v>
      </c>
      <c r="CK45" s="18">
        <v>167</v>
      </c>
      <c r="CL45" s="18">
        <v>133</v>
      </c>
      <c r="CM45" s="18">
        <v>117</v>
      </c>
      <c r="CN45" s="18">
        <v>102</v>
      </c>
      <c r="CO45" s="18">
        <v>79</v>
      </c>
      <c r="CP45" s="18">
        <v>81</v>
      </c>
      <c r="CQ45" s="18">
        <v>64</v>
      </c>
      <c r="CR45" s="18">
        <v>39</v>
      </c>
      <c r="CS45" s="18">
        <v>49</v>
      </c>
      <c r="CT45" s="18">
        <v>60</v>
      </c>
      <c r="CU45" s="18">
        <v>4</v>
      </c>
      <c r="CV45" s="18">
        <v>737</v>
      </c>
      <c r="CW45" s="18">
        <v>115</v>
      </c>
      <c r="CX45" s="18">
        <v>134</v>
      </c>
      <c r="CY45" s="18">
        <v>603</v>
      </c>
      <c r="CZ45" s="18">
        <v>76</v>
      </c>
    </row>
    <row r="46" spans="1:104" s="9" customFormat="1" x14ac:dyDescent="0.25">
      <c r="A46" s="1"/>
      <c r="B46" s="1"/>
      <c r="C46" s="1"/>
      <c r="D46" s="69"/>
      <c r="E46" s="6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Z46" s="15" t="s">
        <v>114</v>
      </c>
      <c r="CA46" s="16" t="s">
        <v>115</v>
      </c>
      <c r="CB46" s="17">
        <f t="shared" si="45"/>
        <v>1667</v>
      </c>
      <c r="CC46" s="18">
        <v>171</v>
      </c>
      <c r="CD46" s="18">
        <v>150</v>
      </c>
      <c r="CE46" s="18">
        <v>132</v>
      </c>
      <c r="CF46" s="18">
        <v>152</v>
      </c>
      <c r="CG46" s="18">
        <v>167</v>
      </c>
      <c r="CH46" s="18">
        <v>161</v>
      </c>
      <c r="CI46" s="18">
        <v>134</v>
      </c>
      <c r="CJ46" s="18">
        <v>106</v>
      </c>
      <c r="CK46" s="18">
        <v>99</v>
      </c>
      <c r="CL46" s="18">
        <v>78</v>
      </c>
      <c r="CM46" s="18">
        <v>70</v>
      </c>
      <c r="CN46" s="18">
        <v>61</v>
      </c>
      <c r="CO46" s="18">
        <v>47</v>
      </c>
      <c r="CP46" s="18">
        <v>48</v>
      </c>
      <c r="CQ46" s="18">
        <v>39</v>
      </c>
      <c r="CR46" s="18">
        <v>23</v>
      </c>
      <c r="CS46" s="18">
        <v>29</v>
      </c>
      <c r="CT46" s="18">
        <v>35</v>
      </c>
      <c r="CU46" s="18">
        <v>3</v>
      </c>
      <c r="CV46" s="18">
        <v>435</v>
      </c>
      <c r="CW46" s="18">
        <v>68</v>
      </c>
      <c r="CX46" s="18">
        <v>79</v>
      </c>
      <c r="CY46" s="18">
        <v>356</v>
      </c>
      <c r="CZ46" s="18">
        <v>45</v>
      </c>
    </row>
    <row r="47" spans="1:104" s="9" customFormat="1" x14ac:dyDescent="0.25">
      <c r="A47" s="1"/>
      <c r="B47" s="1"/>
      <c r="C47" s="1"/>
      <c r="D47" s="69"/>
      <c r="E47" s="7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Z47" s="15" t="s">
        <v>116</v>
      </c>
      <c r="CA47" s="16" t="s">
        <v>117</v>
      </c>
      <c r="CB47" s="17">
        <f t="shared" si="45"/>
        <v>759</v>
      </c>
      <c r="CC47" s="18">
        <v>78</v>
      </c>
      <c r="CD47" s="18">
        <v>69</v>
      </c>
      <c r="CE47" s="18">
        <v>60</v>
      </c>
      <c r="CF47" s="18">
        <v>69</v>
      </c>
      <c r="CG47" s="18">
        <v>76</v>
      </c>
      <c r="CH47" s="18">
        <v>73</v>
      </c>
      <c r="CI47" s="18">
        <v>61</v>
      </c>
      <c r="CJ47" s="18">
        <v>48</v>
      </c>
      <c r="CK47" s="18">
        <v>45</v>
      </c>
      <c r="CL47" s="18">
        <v>36</v>
      </c>
      <c r="CM47" s="18">
        <v>32</v>
      </c>
      <c r="CN47" s="18">
        <v>28</v>
      </c>
      <c r="CO47" s="18">
        <v>21</v>
      </c>
      <c r="CP47" s="18">
        <v>22</v>
      </c>
      <c r="CQ47" s="18">
        <v>18</v>
      </c>
      <c r="CR47" s="18">
        <v>10</v>
      </c>
      <c r="CS47" s="18">
        <v>13</v>
      </c>
      <c r="CT47" s="18">
        <v>16</v>
      </c>
      <c r="CU47" s="18">
        <v>1</v>
      </c>
      <c r="CV47" s="18">
        <v>198</v>
      </c>
      <c r="CW47" s="18">
        <v>31</v>
      </c>
      <c r="CX47" s="18">
        <v>36</v>
      </c>
      <c r="CY47" s="18">
        <v>162</v>
      </c>
      <c r="CZ47" s="18">
        <v>21</v>
      </c>
    </row>
    <row r="48" spans="1:104" s="9" customFormat="1" x14ac:dyDescent="0.25">
      <c r="A48" s="1"/>
      <c r="B48" s="1"/>
      <c r="C48" s="1"/>
      <c r="D48" s="69"/>
      <c r="E48" s="7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Z48" s="15" t="s">
        <v>118</v>
      </c>
      <c r="CA48" s="16" t="s">
        <v>119</v>
      </c>
      <c r="CB48" s="17">
        <f t="shared" si="45"/>
        <v>714</v>
      </c>
      <c r="CC48" s="18">
        <v>73</v>
      </c>
      <c r="CD48" s="18">
        <v>64</v>
      </c>
      <c r="CE48" s="18">
        <v>57</v>
      </c>
      <c r="CF48" s="18">
        <v>65</v>
      </c>
      <c r="CG48" s="18">
        <v>71</v>
      </c>
      <c r="CH48" s="18">
        <v>69</v>
      </c>
      <c r="CI48" s="18">
        <v>57</v>
      </c>
      <c r="CJ48" s="18">
        <v>45</v>
      </c>
      <c r="CK48" s="18">
        <v>43</v>
      </c>
      <c r="CL48" s="18">
        <v>34</v>
      </c>
      <c r="CM48" s="18">
        <v>30</v>
      </c>
      <c r="CN48" s="18">
        <v>26</v>
      </c>
      <c r="CO48" s="18">
        <v>20</v>
      </c>
      <c r="CP48" s="18">
        <v>21</v>
      </c>
      <c r="CQ48" s="18">
        <v>17</v>
      </c>
      <c r="CR48" s="18">
        <v>10</v>
      </c>
      <c r="CS48" s="18">
        <v>12</v>
      </c>
      <c r="CT48" s="18">
        <v>15</v>
      </c>
      <c r="CU48" s="18">
        <v>1</v>
      </c>
      <c r="CV48" s="18">
        <v>187</v>
      </c>
      <c r="CW48" s="18">
        <v>29</v>
      </c>
      <c r="CX48" s="18">
        <v>34</v>
      </c>
      <c r="CY48" s="18">
        <v>153</v>
      </c>
      <c r="CZ48" s="18">
        <v>19</v>
      </c>
    </row>
    <row r="49" spans="1:104" s="9" customFormat="1" x14ac:dyDescent="0.25">
      <c r="A49" s="72"/>
      <c r="B49" s="72"/>
      <c r="C49" s="73" t="s">
        <v>162</v>
      </c>
      <c r="D49" s="74" t="s">
        <v>163</v>
      </c>
      <c r="E49" s="74" t="s">
        <v>164</v>
      </c>
      <c r="F49" s="74" t="s">
        <v>165</v>
      </c>
      <c r="G49" s="74"/>
      <c r="H49" s="74"/>
      <c r="I49" s="74"/>
      <c r="J49" s="74"/>
      <c r="K49" s="74"/>
      <c r="L49" s="74"/>
      <c r="M49" s="74"/>
      <c r="N49" s="74"/>
      <c r="O49" s="75"/>
      <c r="P49" s="7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Z49" s="15" t="s">
        <v>120</v>
      </c>
      <c r="CA49" s="16" t="s">
        <v>121</v>
      </c>
      <c r="CB49" s="17">
        <f t="shared" si="45"/>
        <v>836</v>
      </c>
      <c r="CC49" s="18">
        <v>85</v>
      </c>
      <c r="CD49" s="18">
        <v>76</v>
      </c>
      <c r="CE49" s="18">
        <v>67</v>
      </c>
      <c r="CF49" s="18">
        <v>76</v>
      </c>
      <c r="CG49" s="18">
        <v>84</v>
      </c>
      <c r="CH49" s="18">
        <v>81</v>
      </c>
      <c r="CI49" s="18">
        <v>67</v>
      </c>
      <c r="CJ49" s="18">
        <v>53</v>
      </c>
      <c r="CK49" s="18">
        <v>50</v>
      </c>
      <c r="CL49" s="18">
        <v>39</v>
      </c>
      <c r="CM49" s="18">
        <v>35</v>
      </c>
      <c r="CN49" s="18">
        <v>30</v>
      </c>
      <c r="CO49" s="18">
        <v>24</v>
      </c>
      <c r="CP49" s="18">
        <v>24</v>
      </c>
      <c r="CQ49" s="18">
        <v>19</v>
      </c>
      <c r="CR49" s="18">
        <v>12</v>
      </c>
      <c r="CS49" s="18">
        <v>14</v>
      </c>
      <c r="CT49" s="18">
        <v>18</v>
      </c>
      <c r="CU49" s="18">
        <v>1</v>
      </c>
      <c r="CV49" s="18">
        <v>219</v>
      </c>
      <c r="CW49" s="18">
        <v>34</v>
      </c>
      <c r="CX49" s="18">
        <v>40</v>
      </c>
      <c r="CY49" s="18">
        <v>179</v>
      </c>
      <c r="CZ49" s="18">
        <v>23</v>
      </c>
    </row>
    <row r="50" spans="1:104" s="9" customFormat="1" ht="15.75" x14ac:dyDescent="0.25">
      <c r="A50" s="72"/>
      <c r="B50" s="72"/>
      <c r="C50" s="76" t="s">
        <v>166</v>
      </c>
      <c r="D50" s="77">
        <f>-F50*0.4961</f>
        <v>-3796.1572000000001</v>
      </c>
      <c r="E50" s="78">
        <f>F50*0.5039</f>
        <v>3855.8427999999999</v>
      </c>
      <c r="F50" s="61">
        <f t="shared" ref="F50:F66" si="46">+F6</f>
        <v>7652</v>
      </c>
      <c r="G50" s="84"/>
      <c r="H50" s="84"/>
      <c r="I50" s="84"/>
      <c r="J50" s="84"/>
      <c r="K50" s="84"/>
      <c r="L50" s="84"/>
      <c r="M50" s="84"/>
      <c r="N50" s="84"/>
      <c r="O50" s="79"/>
      <c r="P50" s="7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Z50" s="15" t="s">
        <v>122</v>
      </c>
      <c r="CA50" s="16" t="s">
        <v>123</v>
      </c>
      <c r="CB50" s="17">
        <f t="shared" si="45"/>
        <v>1021</v>
      </c>
      <c r="CC50" s="18">
        <v>104</v>
      </c>
      <c r="CD50" s="18">
        <v>92</v>
      </c>
      <c r="CE50" s="18">
        <v>82</v>
      </c>
      <c r="CF50" s="18">
        <v>93</v>
      </c>
      <c r="CG50" s="18">
        <v>102</v>
      </c>
      <c r="CH50" s="18">
        <v>98</v>
      </c>
      <c r="CI50" s="18">
        <v>82</v>
      </c>
      <c r="CJ50" s="18">
        <v>65</v>
      </c>
      <c r="CK50" s="18">
        <v>61</v>
      </c>
      <c r="CL50" s="18">
        <v>48</v>
      </c>
      <c r="CM50" s="18">
        <v>43</v>
      </c>
      <c r="CN50" s="18">
        <v>37</v>
      </c>
      <c r="CO50" s="18">
        <v>29</v>
      </c>
      <c r="CP50" s="18">
        <v>29</v>
      </c>
      <c r="CQ50" s="18">
        <v>24</v>
      </c>
      <c r="CR50" s="18">
        <v>14</v>
      </c>
      <c r="CS50" s="18">
        <v>18</v>
      </c>
      <c r="CT50" s="18">
        <v>22</v>
      </c>
      <c r="CU50" s="18">
        <v>2</v>
      </c>
      <c r="CV50" s="18">
        <v>266</v>
      </c>
      <c r="CW50" s="18">
        <v>42</v>
      </c>
      <c r="CX50" s="18">
        <v>48</v>
      </c>
      <c r="CY50" s="18">
        <v>218</v>
      </c>
      <c r="CZ50" s="18">
        <v>28</v>
      </c>
    </row>
    <row r="51" spans="1:104" s="12" customFormat="1" ht="15.75" x14ac:dyDescent="0.25">
      <c r="A51" s="72"/>
      <c r="B51" s="72"/>
      <c r="C51" s="76" t="s">
        <v>167</v>
      </c>
      <c r="D51" s="77">
        <f t="shared" ref="D51:D66" si="47">-F51*0.4961</f>
        <v>-4318.5505000000003</v>
      </c>
      <c r="E51" s="78">
        <f t="shared" ref="E51:E66" si="48">F51*0.5039</f>
        <v>4386.4494999999997</v>
      </c>
      <c r="F51" s="61">
        <f t="shared" si="46"/>
        <v>8705</v>
      </c>
      <c r="G51" s="84"/>
      <c r="H51" s="84"/>
      <c r="I51" s="84"/>
      <c r="J51" s="84"/>
      <c r="K51" s="84"/>
      <c r="L51" s="84"/>
      <c r="M51" s="84"/>
      <c r="N51" s="84"/>
      <c r="O51" s="79"/>
      <c r="P51" s="7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Z51" s="101" t="s">
        <v>124</v>
      </c>
      <c r="CA51" s="102"/>
      <c r="CB51" s="20">
        <f t="shared" ref="CB51:CZ51" si="49">SUM(CB52:CB53)</f>
        <v>4429</v>
      </c>
      <c r="CC51" s="25">
        <f t="shared" si="49"/>
        <v>393</v>
      </c>
      <c r="CD51" s="25">
        <f t="shared" si="49"/>
        <v>429</v>
      </c>
      <c r="CE51" s="25">
        <f t="shared" si="49"/>
        <v>416</v>
      </c>
      <c r="CF51" s="25">
        <f t="shared" si="49"/>
        <v>388</v>
      </c>
      <c r="CG51" s="25">
        <f t="shared" si="49"/>
        <v>468</v>
      </c>
      <c r="CH51" s="25">
        <f t="shared" si="49"/>
        <v>363</v>
      </c>
      <c r="CI51" s="25">
        <f t="shared" si="49"/>
        <v>276</v>
      </c>
      <c r="CJ51" s="25">
        <f t="shared" si="49"/>
        <v>257</v>
      </c>
      <c r="CK51" s="25">
        <f t="shared" si="49"/>
        <v>239</v>
      </c>
      <c r="CL51" s="25">
        <f t="shared" si="49"/>
        <v>223</v>
      </c>
      <c r="CM51" s="25">
        <f t="shared" si="49"/>
        <v>168</v>
      </c>
      <c r="CN51" s="25">
        <f t="shared" si="49"/>
        <v>185</v>
      </c>
      <c r="CO51" s="25">
        <f t="shared" si="49"/>
        <v>139</v>
      </c>
      <c r="CP51" s="25">
        <f t="shared" si="49"/>
        <v>174</v>
      </c>
      <c r="CQ51" s="25">
        <f t="shared" si="49"/>
        <v>135</v>
      </c>
      <c r="CR51" s="25">
        <f t="shared" si="49"/>
        <v>73</v>
      </c>
      <c r="CS51" s="25">
        <f t="shared" si="49"/>
        <v>103</v>
      </c>
      <c r="CT51" s="25">
        <f t="shared" si="49"/>
        <v>74</v>
      </c>
      <c r="CU51" s="25">
        <f t="shared" si="49"/>
        <v>6</v>
      </c>
      <c r="CV51" s="25">
        <f t="shared" si="49"/>
        <v>1053</v>
      </c>
      <c r="CW51" s="25">
        <f t="shared" si="49"/>
        <v>214</v>
      </c>
      <c r="CX51" s="25">
        <f t="shared" si="49"/>
        <v>188</v>
      </c>
      <c r="CY51" s="25">
        <f t="shared" si="49"/>
        <v>865</v>
      </c>
      <c r="CZ51" s="26">
        <f t="shared" si="49"/>
        <v>96</v>
      </c>
    </row>
    <row r="52" spans="1:104" s="9" customFormat="1" ht="15.75" x14ac:dyDescent="0.25">
      <c r="A52" s="72"/>
      <c r="B52" s="72"/>
      <c r="C52" s="76" t="s">
        <v>37</v>
      </c>
      <c r="D52" s="77">
        <f t="shared" si="47"/>
        <v>-4212.8811999999998</v>
      </c>
      <c r="E52" s="78">
        <f t="shared" si="48"/>
        <v>4279.1188000000002</v>
      </c>
      <c r="F52" s="61">
        <f t="shared" si="46"/>
        <v>8492</v>
      </c>
      <c r="G52" s="84"/>
      <c r="H52" s="84"/>
      <c r="I52" s="84"/>
      <c r="J52" s="84"/>
      <c r="K52" s="84"/>
      <c r="L52" s="84"/>
      <c r="M52" s="84"/>
      <c r="N52" s="84"/>
      <c r="O52" s="79"/>
      <c r="P52" s="7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Z52" s="15" t="s">
        <v>125</v>
      </c>
      <c r="CA52" s="16" t="s">
        <v>126</v>
      </c>
      <c r="CB52" s="17">
        <f>SUM(CC52:CS52)</f>
        <v>3354</v>
      </c>
      <c r="CC52" s="18">
        <v>299</v>
      </c>
      <c r="CD52" s="18">
        <v>324</v>
      </c>
      <c r="CE52" s="18">
        <v>315</v>
      </c>
      <c r="CF52" s="18">
        <v>293</v>
      </c>
      <c r="CG52" s="18">
        <v>355</v>
      </c>
      <c r="CH52" s="18">
        <v>275</v>
      </c>
      <c r="CI52" s="18">
        <v>209</v>
      </c>
      <c r="CJ52" s="18">
        <v>195</v>
      </c>
      <c r="CK52" s="18">
        <v>181</v>
      </c>
      <c r="CL52" s="18">
        <v>169</v>
      </c>
      <c r="CM52" s="18">
        <v>127</v>
      </c>
      <c r="CN52" s="18">
        <v>140</v>
      </c>
      <c r="CO52" s="18">
        <v>105</v>
      </c>
      <c r="CP52" s="18">
        <v>132</v>
      </c>
      <c r="CQ52" s="18">
        <v>102</v>
      </c>
      <c r="CR52" s="18">
        <v>55</v>
      </c>
      <c r="CS52" s="18">
        <v>78</v>
      </c>
      <c r="CT52" s="18">
        <v>56</v>
      </c>
      <c r="CU52" s="18">
        <v>5</v>
      </c>
      <c r="CV52" s="18">
        <v>798</v>
      </c>
      <c r="CW52" s="18">
        <v>162</v>
      </c>
      <c r="CX52" s="18">
        <v>142</v>
      </c>
      <c r="CY52" s="18">
        <v>655</v>
      </c>
      <c r="CZ52" s="18">
        <v>73</v>
      </c>
    </row>
    <row r="53" spans="1:104" s="9" customFormat="1" ht="15.75" x14ac:dyDescent="0.25">
      <c r="A53" s="72"/>
      <c r="B53" s="72"/>
      <c r="C53" s="76" t="s">
        <v>38</v>
      </c>
      <c r="D53" s="77">
        <f t="shared" si="47"/>
        <v>-4140.9466999999995</v>
      </c>
      <c r="E53" s="78">
        <f t="shared" si="48"/>
        <v>4206.0533000000005</v>
      </c>
      <c r="F53" s="61">
        <f t="shared" si="46"/>
        <v>8347</v>
      </c>
      <c r="G53" s="84"/>
      <c r="H53" s="84"/>
      <c r="I53" s="84"/>
      <c r="J53" s="84"/>
      <c r="K53" s="84"/>
      <c r="L53" s="84"/>
      <c r="M53" s="84"/>
      <c r="N53" s="84"/>
      <c r="O53" s="79"/>
      <c r="P53" s="7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Z53" s="15" t="s">
        <v>127</v>
      </c>
      <c r="CA53" s="16" t="s">
        <v>128</v>
      </c>
      <c r="CB53" s="17">
        <f>SUM(CC53:CS53)</f>
        <v>1075</v>
      </c>
      <c r="CC53" s="18">
        <v>94</v>
      </c>
      <c r="CD53" s="18">
        <v>105</v>
      </c>
      <c r="CE53" s="18">
        <v>101</v>
      </c>
      <c r="CF53" s="18">
        <v>95</v>
      </c>
      <c r="CG53" s="18">
        <v>113</v>
      </c>
      <c r="CH53" s="18">
        <v>88</v>
      </c>
      <c r="CI53" s="18">
        <v>67</v>
      </c>
      <c r="CJ53" s="18">
        <v>62</v>
      </c>
      <c r="CK53" s="18">
        <v>58</v>
      </c>
      <c r="CL53" s="18">
        <v>54</v>
      </c>
      <c r="CM53" s="18">
        <v>41</v>
      </c>
      <c r="CN53" s="18">
        <v>45</v>
      </c>
      <c r="CO53" s="18">
        <v>34</v>
      </c>
      <c r="CP53" s="18">
        <v>42</v>
      </c>
      <c r="CQ53" s="18">
        <v>33</v>
      </c>
      <c r="CR53" s="18">
        <v>18</v>
      </c>
      <c r="CS53" s="18">
        <v>25</v>
      </c>
      <c r="CT53" s="18">
        <v>18</v>
      </c>
      <c r="CU53" s="18">
        <v>1</v>
      </c>
      <c r="CV53" s="18">
        <v>255</v>
      </c>
      <c r="CW53" s="18">
        <v>52</v>
      </c>
      <c r="CX53" s="18">
        <v>46</v>
      </c>
      <c r="CY53" s="18">
        <v>210</v>
      </c>
      <c r="CZ53" s="18">
        <v>23</v>
      </c>
    </row>
    <row r="54" spans="1:104" s="12" customFormat="1" ht="15.75" x14ac:dyDescent="0.25">
      <c r="A54" s="72"/>
      <c r="B54" s="72"/>
      <c r="C54" s="76" t="s">
        <v>20</v>
      </c>
      <c r="D54" s="77">
        <f t="shared" si="47"/>
        <v>-3831.3802999999998</v>
      </c>
      <c r="E54" s="78">
        <f t="shared" si="48"/>
        <v>3891.6197000000002</v>
      </c>
      <c r="F54" s="61">
        <f t="shared" si="46"/>
        <v>7723</v>
      </c>
      <c r="G54" s="84"/>
      <c r="H54" s="84"/>
      <c r="I54" s="84"/>
      <c r="J54" s="84"/>
      <c r="K54" s="84"/>
      <c r="L54" s="84"/>
      <c r="M54" s="84"/>
      <c r="N54" s="84"/>
      <c r="O54" s="79"/>
      <c r="P54" s="7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Z54" s="101" t="s">
        <v>129</v>
      </c>
      <c r="CA54" s="102"/>
      <c r="CB54" s="20">
        <f t="shared" ref="CB54:CZ54" si="50">SUM(CB55:CB59)</f>
        <v>2224</v>
      </c>
      <c r="CC54" s="25">
        <f t="shared" si="50"/>
        <v>207</v>
      </c>
      <c r="CD54" s="25">
        <f t="shared" si="50"/>
        <v>180</v>
      </c>
      <c r="CE54" s="25">
        <f t="shared" si="50"/>
        <v>166</v>
      </c>
      <c r="CF54" s="25">
        <f t="shared" si="50"/>
        <v>251</v>
      </c>
      <c r="CG54" s="25">
        <f t="shared" si="50"/>
        <v>252</v>
      </c>
      <c r="CH54" s="25">
        <f t="shared" si="50"/>
        <v>228</v>
      </c>
      <c r="CI54" s="25">
        <f t="shared" si="50"/>
        <v>187</v>
      </c>
      <c r="CJ54" s="25">
        <f t="shared" si="50"/>
        <v>158</v>
      </c>
      <c r="CK54" s="25">
        <f t="shared" si="50"/>
        <v>136</v>
      </c>
      <c r="CL54" s="25">
        <f t="shared" si="50"/>
        <v>102</v>
      </c>
      <c r="CM54" s="25">
        <f t="shared" si="50"/>
        <v>101</v>
      </c>
      <c r="CN54" s="25">
        <f t="shared" si="50"/>
        <v>53</v>
      </c>
      <c r="CO54" s="25">
        <f t="shared" si="50"/>
        <v>55</v>
      </c>
      <c r="CP54" s="25">
        <f t="shared" si="50"/>
        <v>56</v>
      </c>
      <c r="CQ54" s="25">
        <f t="shared" si="50"/>
        <v>34</v>
      </c>
      <c r="CR54" s="25">
        <f t="shared" si="50"/>
        <v>33</v>
      </c>
      <c r="CS54" s="25">
        <f t="shared" si="50"/>
        <v>25</v>
      </c>
      <c r="CT54" s="25">
        <f t="shared" si="50"/>
        <v>42</v>
      </c>
      <c r="CU54" s="25">
        <f t="shared" si="50"/>
        <v>3</v>
      </c>
      <c r="CV54" s="25">
        <f t="shared" si="50"/>
        <v>473</v>
      </c>
      <c r="CW54" s="25">
        <f t="shared" si="50"/>
        <v>74</v>
      </c>
      <c r="CX54" s="25">
        <f t="shared" si="50"/>
        <v>76</v>
      </c>
      <c r="CY54" s="25">
        <f t="shared" si="50"/>
        <v>395</v>
      </c>
      <c r="CZ54" s="26">
        <f t="shared" si="50"/>
        <v>56</v>
      </c>
    </row>
    <row r="55" spans="1:104" s="9" customFormat="1" ht="15.75" x14ac:dyDescent="0.25">
      <c r="A55" s="72"/>
      <c r="B55" s="72"/>
      <c r="C55" s="76" t="s">
        <v>21</v>
      </c>
      <c r="D55" s="77">
        <f t="shared" si="47"/>
        <v>-3443.4301</v>
      </c>
      <c r="E55" s="78">
        <f t="shared" si="48"/>
        <v>3497.5699</v>
      </c>
      <c r="F55" s="61">
        <f t="shared" si="46"/>
        <v>6941</v>
      </c>
      <c r="G55" s="84"/>
      <c r="H55" s="84"/>
      <c r="I55" s="84"/>
      <c r="J55" s="84"/>
      <c r="K55" s="84"/>
      <c r="L55" s="84"/>
      <c r="M55" s="84"/>
      <c r="N55" s="84"/>
      <c r="O55" s="79"/>
      <c r="P55" s="7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Z55" s="15" t="s">
        <v>130</v>
      </c>
      <c r="CA55" s="16" t="s">
        <v>131</v>
      </c>
      <c r="CB55" s="17">
        <f>SUM(CC55:CS55)</f>
        <v>504</v>
      </c>
      <c r="CC55" s="18">
        <v>47</v>
      </c>
      <c r="CD55" s="18">
        <v>39</v>
      </c>
      <c r="CE55" s="18">
        <v>37</v>
      </c>
      <c r="CF55" s="18">
        <v>60</v>
      </c>
      <c r="CG55" s="18">
        <v>57</v>
      </c>
      <c r="CH55" s="18">
        <v>51</v>
      </c>
      <c r="CI55" s="18">
        <v>42</v>
      </c>
      <c r="CJ55" s="18">
        <v>36</v>
      </c>
      <c r="CK55" s="18">
        <v>32</v>
      </c>
      <c r="CL55" s="18">
        <v>22</v>
      </c>
      <c r="CM55" s="18">
        <v>25</v>
      </c>
      <c r="CN55" s="18">
        <v>12</v>
      </c>
      <c r="CO55" s="18">
        <v>12</v>
      </c>
      <c r="CP55" s="18">
        <v>13</v>
      </c>
      <c r="CQ55" s="18">
        <v>7</v>
      </c>
      <c r="CR55" s="18">
        <v>7</v>
      </c>
      <c r="CS55" s="18">
        <v>5</v>
      </c>
      <c r="CT55" s="18">
        <v>10</v>
      </c>
      <c r="CU55" s="18">
        <v>1</v>
      </c>
      <c r="CV55" s="18">
        <v>108</v>
      </c>
      <c r="CW55" s="18">
        <v>16</v>
      </c>
      <c r="CX55" s="18">
        <v>17</v>
      </c>
      <c r="CY55" s="18">
        <v>92</v>
      </c>
      <c r="CZ55" s="18">
        <v>13</v>
      </c>
    </row>
    <row r="56" spans="1:104" s="9" customFormat="1" ht="15.75" x14ac:dyDescent="0.25">
      <c r="A56" s="72"/>
      <c r="B56" s="72"/>
      <c r="C56" s="76" t="s">
        <v>22</v>
      </c>
      <c r="D56" s="77">
        <f t="shared" si="47"/>
        <v>-2892.7590999999998</v>
      </c>
      <c r="E56" s="78">
        <f t="shared" si="48"/>
        <v>2938.2409000000002</v>
      </c>
      <c r="F56" s="61">
        <f t="shared" si="46"/>
        <v>5831</v>
      </c>
      <c r="G56" s="84"/>
      <c r="H56" s="84"/>
      <c r="I56" s="84"/>
      <c r="J56" s="84"/>
      <c r="K56" s="84"/>
      <c r="L56" s="84"/>
      <c r="M56" s="84"/>
      <c r="N56" s="84"/>
      <c r="O56" s="79"/>
      <c r="P56" s="7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Z56" s="15" t="s">
        <v>132</v>
      </c>
      <c r="CA56" s="16" t="s">
        <v>133</v>
      </c>
      <c r="CB56" s="17">
        <f>SUM(CC56:CS56)</f>
        <v>648</v>
      </c>
      <c r="CC56" s="18">
        <v>60</v>
      </c>
      <c r="CD56" s="18">
        <v>53</v>
      </c>
      <c r="CE56" s="18">
        <v>48</v>
      </c>
      <c r="CF56" s="18">
        <v>72</v>
      </c>
      <c r="CG56" s="18">
        <v>74</v>
      </c>
      <c r="CH56" s="18">
        <v>67</v>
      </c>
      <c r="CI56" s="18">
        <v>55</v>
      </c>
      <c r="CJ56" s="18">
        <v>46</v>
      </c>
      <c r="CK56" s="18">
        <v>40</v>
      </c>
      <c r="CL56" s="18">
        <v>30</v>
      </c>
      <c r="CM56" s="18">
        <v>29</v>
      </c>
      <c r="CN56" s="18">
        <v>15</v>
      </c>
      <c r="CO56" s="18">
        <v>16</v>
      </c>
      <c r="CP56" s="18">
        <v>16</v>
      </c>
      <c r="CQ56" s="18">
        <v>10</v>
      </c>
      <c r="CR56" s="18">
        <v>10</v>
      </c>
      <c r="CS56" s="18">
        <v>7</v>
      </c>
      <c r="CT56" s="18">
        <v>12</v>
      </c>
      <c r="CU56" s="18">
        <v>1</v>
      </c>
      <c r="CV56" s="18">
        <v>138</v>
      </c>
      <c r="CW56" s="18">
        <v>22</v>
      </c>
      <c r="CX56" s="18">
        <v>22</v>
      </c>
      <c r="CY56" s="18">
        <v>115</v>
      </c>
      <c r="CZ56" s="18">
        <v>16</v>
      </c>
    </row>
    <row r="57" spans="1:104" s="9" customFormat="1" ht="15.75" x14ac:dyDescent="0.25">
      <c r="A57" s="72"/>
      <c r="B57" s="72"/>
      <c r="C57" s="76" t="s">
        <v>23</v>
      </c>
      <c r="D57" s="77">
        <f t="shared" si="47"/>
        <v>-2662.0726</v>
      </c>
      <c r="E57" s="78">
        <f t="shared" si="48"/>
        <v>2703.9274</v>
      </c>
      <c r="F57" s="61">
        <f t="shared" si="46"/>
        <v>5366</v>
      </c>
      <c r="G57" s="84"/>
      <c r="H57" s="84"/>
      <c r="I57" s="84"/>
      <c r="J57" s="84"/>
      <c r="K57" s="84"/>
      <c r="L57" s="84"/>
      <c r="M57" s="84"/>
      <c r="N57" s="84"/>
      <c r="O57" s="79"/>
      <c r="P57" s="7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Z57" s="15" t="s">
        <v>134</v>
      </c>
      <c r="CA57" s="16" t="s">
        <v>135</v>
      </c>
      <c r="CB57" s="17">
        <f>SUM(CC57:CS57)</f>
        <v>321</v>
      </c>
      <c r="CC57" s="18">
        <v>30</v>
      </c>
      <c r="CD57" s="18">
        <v>26</v>
      </c>
      <c r="CE57" s="18">
        <v>24</v>
      </c>
      <c r="CF57" s="18">
        <v>36</v>
      </c>
      <c r="CG57" s="18">
        <v>36</v>
      </c>
      <c r="CH57" s="18">
        <v>33</v>
      </c>
      <c r="CI57" s="18">
        <v>27</v>
      </c>
      <c r="CJ57" s="18">
        <v>23</v>
      </c>
      <c r="CK57" s="18">
        <v>19</v>
      </c>
      <c r="CL57" s="18">
        <v>15</v>
      </c>
      <c r="CM57" s="18">
        <v>14</v>
      </c>
      <c r="CN57" s="18">
        <v>8</v>
      </c>
      <c r="CO57" s="18">
        <v>8</v>
      </c>
      <c r="CP57" s="18">
        <v>8</v>
      </c>
      <c r="CQ57" s="18">
        <v>5</v>
      </c>
      <c r="CR57" s="18">
        <v>5</v>
      </c>
      <c r="CS57" s="18">
        <v>4</v>
      </c>
      <c r="CT57" s="18">
        <v>6</v>
      </c>
      <c r="CU57" s="18">
        <v>0</v>
      </c>
      <c r="CV57" s="18">
        <v>68</v>
      </c>
      <c r="CW57" s="18">
        <v>11</v>
      </c>
      <c r="CX57" s="18">
        <v>11</v>
      </c>
      <c r="CY57" s="18">
        <v>56</v>
      </c>
      <c r="CZ57" s="18">
        <v>8</v>
      </c>
    </row>
    <row r="58" spans="1:104" s="9" customFormat="1" ht="15.75" x14ac:dyDescent="0.25">
      <c r="A58" s="72"/>
      <c r="B58" s="72"/>
      <c r="C58" s="76" t="s">
        <v>24</v>
      </c>
      <c r="D58" s="77">
        <f t="shared" si="47"/>
        <v>-2406.085</v>
      </c>
      <c r="E58" s="78">
        <f t="shared" si="48"/>
        <v>2443.915</v>
      </c>
      <c r="F58" s="61">
        <f t="shared" si="46"/>
        <v>4850</v>
      </c>
      <c r="G58" s="84"/>
      <c r="H58" s="84"/>
      <c r="I58" s="84"/>
      <c r="J58" s="84"/>
      <c r="K58" s="84"/>
      <c r="L58" s="84"/>
      <c r="M58" s="84"/>
      <c r="N58" s="84"/>
      <c r="O58" s="79"/>
      <c r="P58" s="7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Z58" s="15" t="s">
        <v>136</v>
      </c>
      <c r="CA58" s="16" t="s">
        <v>137</v>
      </c>
      <c r="CB58" s="17">
        <f>SUM(CC58:CS58)</f>
        <v>430</v>
      </c>
      <c r="CC58" s="18">
        <v>40</v>
      </c>
      <c r="CD58" s="18">
        <v>36</v>
      </c>
      <c r="CE58" s="18">
        <v>33</v>
      </c>
      <c r="CF58" s="18">
        <v>47</v>
      </c>
      <c r="CG58" s="18">
        <v>49</v>
      </c>
      <c r="CH58" s="18">
        <v>44</v>
      </c>
      <c r="CI58" s="18">
        <v>36</v>
      </c>
      <c r="CJ58" s="18">
        <v>30</v>
      </c>
      <c r="CK58" s="18">
        <v>26</v>
      </c>
      <c r="CL58" s="18">
        <v>20</v>
      </c>
      <c r="CM58" s="18">
        <v>19</v>
      </c>
      <c r="CN58" s="18">
        <v>10</v>
      </c>
      <c r="CO58" s="18">
        <v>11</v>
      </c>
      <c r="CP58" s="18">
        <v>11</v>
      </c>
      <c r="CQ58" s="18">
        <v>7</v>
      </c>
      <c r="CR58" s="18">
        <v>6</v>
      </c>
      <c r="CS58" s="18">
        <v>5</v>
      </c>
      <c r="CT58" s="18">
        <v>8</v>
      </c>
      <c r="CU58" s="18">
        <v>1</v>
      </c>
      <c r="CV58" s="18">
        <v>91</v>
      </c>
      <c r="CW58" s="18">
        <v>14</v>
      </c>
      <c r="CX58" s="18">
        <v>15</v>
      </c>
      <c r="CY58" s="18">
        <v>76</v>
      </c>
      <c r="CZ58" s="18">
        <v>11</v>
      </c>
    </row>
    <row r="59" spans="1:104" s="9" customFormat="1" ht="16.5" thickBot="1" x14ac:dyDescent="0.3">
      <c r="A59" s="72"/>
      <c r="B59" s="72"/>
      <c r="C59" s="76" t="s">
        <v>25</v>
      </c>
      <c r="D59" s="77">
        <f t="shared" si="47"/>
        <v>-2020.1191999999999</v>
      </c>
      <c r="E59" s="78">
        <f t="shared" si="48"/>
        <v>2051.8807999999999</v>
      </c>
      <c r="F59" s="61">
        <f t="shared" si="46"/>
        <v>4072</v>
      </c>
      <c r="G59" s="84"/>
      <c r="H59" s="84"/>
      <c r="I59" s="84"/>
      <c r="J59" s="84"/>
      <c r="K59" s="84"/>
      <c r="L59" s="84"/>
      <c r="M59" s="84"/>
      <c r="N59" s="84"/>
      <c r="O59" s="79"/>
      <c r="P59" s="7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Z59" s="15" t="s">
        <v>138</v>
      </c>
      <c r="CA59" s="28" t="s">
        <v>139</v>
      </c>
      <c r="CB59" s="17">
        <f>SUM(CC59:CS59)</f>
        <v>321</v>
      </c>
      <c r="CC59" s="18">
        <v>30</v>
      </c>
      <c r="CD59" s="18">
        <v>26</v>
      </c>
      <c r="CE59" s="18">
        <v>24</v>
      </c>
      <c r="CF59" s="18">
        <v>36</v>
      </c>
      <c r="CG59" s="18">
        <v>36</v>
      </c>
      <c r="CH59" s="18">
        <v>33</v>
      </c>
      <c r="CI59" s="18">
        <v>27</v>
      </c>
      <c r="CJ59" s="18">
        <v>23</v>
      </c>
      <c r="CK59" s="18">
        <v>19</v>
      </c>
      <c r="CL59" s="18">
        <v>15</v>
      </c>
      <c r="CM59" s="18">
        <v>14</v>
      </c>
      <c r="CN59" s="18">
        <v>8</v>
      </c>
      <c r="CO59" s="18">
        <v>8</v>
      </c>
      <c r="CP59" s="18">
        <v>8</v>
      </c>
      <c r="CQ59" s="18">
        <v>5</v>
      </c>
      <c r="CR59" s="18">
        <v>5</v>
      </c>
      <c r="CS59" s="18">
        <v>4</v>
      </c>
      <c r="CT59" s="18">
        <v>6</v>
      </c>
      <c r="CU59" s="18">
        <v>0</v>
      </c>
      <c r="CV59" s="18">
        <v>68</v>
      </c>
      <c r="CW59" s="18">
        <v>11</v>
      </c>
      <c r="CX59" s="18">
        <v>11</v>
      </c>
      <c r="CY59" s="18">
        <v>56</v>
      </c>
      <c r="CZ59" s="18">
        <v>8</v>
      </c>
    </row>
    <row r="60" spans="1:104" ht="15.75" x14ac:dyDescent="0.25">
      <c r="A60" s="72"/>
      <c r="B60" s="72"/>
      <c r="C60" s="76" t="s">
        <v>26</v>
      </c>
      <c r="D60" s="77">
        <f t="shared" si="47"/>
        <v>-1758.1784</v>
      </c>
      <c r="E60" s="78">
        <f t="shared" si="48"/>
        <v>1785.8216</v>
      </c>
      <c r="F60" s="61">
        <f t="shared" si="46"/>
        <v>3544</v>
      </c>
      <c r="G60" s="84"/>
      <c r="H60" s="84"/>
      <c r="I60" s="84"/>
      <c r="J60" s="84"/>
      <c r="K60" s="84"/>
      <c r="L60" s="84"/>
      <c r="M60" s="84"/>
      <c r="N60" s="84"/>
      <c r="O60" s="79"/>
      <c r="P60" s="72"/>
      <c r="BZ60" s="2" t="s">
        <v>140</v>
      </c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</row>
    <row r="61" spans="1:104" ht="15.75" x14ac:dyDescent="0.25">
      <c r="A61" s="72"/>
      <c r="B61" s="72"/>
      <c r="C61" s="76" t="s">
        <v>27</v>
      </c>
      <c r="D61" s="77">
        <f t="shared" si="47"/>
        <v>-1642.5871</v>
      </c>
      <c r="E61" s="78">
        <f t="shared" si="48"/>
        <v>1668.4129</v>
      </c>
      <c r="F61" s="61">
        <f t="shared" si="46"/>
        <v>3311</v>
      </c>
      <c r="G61" s="84"/>
      <c r="H61" s="84"/>
      <c r="I61" s="84"/>
      <c r="J61" s="84"/>
      <c r="K61" s="84"/>
      <c r="L61" s="84"/>
      <c r="M61" s="84"/>
      <c r="N61" s="84"/>
      <c r="O61" s="79"/>
      <c r="P61" s="72"/>
    </row>
    <row r="62" spans="1:104" ht="15.75" x14ac:dyDescent="0.25">
      <c r="A62" s="72"/>
      <c r="B62" s="72"/>
      <c r="C62" s="76" t="s">
        <v>28</v>
      </c>
      <c r="D62" s="77">
        <f t="shared" si="47"/>
        <v>-1417.3577</v>
      </c>
      <c r="E62" s="78">
        <f t="shared" si="48"/>
        <v>1439.6423</v>
      </c>
      <c r="F62" s="61">
        <f t="shared" si="46"/>
        <v>2857</v>
      </c>
      <c r="G62" s="84"/>
      <c r="H62" s="84"/>
      <c r="I62" s="84"/>
      <c r="J62" s="84"/>
      <c r="K62" s="84"/>
      <c r="L62" s="84"/>
      <c r="M62" s="84"/>
      <c r="N62" s="84"/>
      <c r="O62" s="79"/>
      <c r="P62" s="72"/>
    </row>
    <row r="63" spans="1:104" ht="15.75" x14ac:dyDescent="0.25">
      <c r="A63" s="72"/>
      <c r="B63" s="72"/>
      <c r="C63" s="76" t="s">
        <v>29</v>
      </c>
      <c r="D63" s="77">
        <f t="shared" si="47"/>
        <v>-1274.9769999999999</v>
      </c>
      <c r="E63" s="78">
        <f t="shared" si="48"/>
        <v>1295.0230000000001</v>
      </c>
      <c r="F63" s="61">
        <f t="shared" si="46"/>
        <v>2570</v>
      </c>
      <c r="G63" s="84"/>
      <c r="H63" s="84"/>
      <c r="I63" s="84"/>
      <c r="J63" s="84"/>
      <c r="K63" s="84"/>
      <c r="L63" s="84"/>
      <c r="M63" s="84"/>
      <c r="N63" s="84"/>
      <c r="O63" s="79"/>
      <c r="P63" s="72"/>
    </row>
    <row r="64" spans="1:104" ht="15.75" x14ac:dyDescent="0.25">
      <c r="A64" s="72"/>
      <c r="B64" s="72"/>
      <c r="C64" s="76" t="s">
        <v>30</v>
      </c>
      <c r="D64" s="77">
        <f t="shared" si="47"/>
        <v>-915.80059999999992</v>
      </c>
      <c r="E64" s="78">
        <f t="shared" si="48"/>
        <v>930.19940000000008</v>
      </c>
      <c r="F64" s="61">
        <f t="shared" si="46"/>
        <v>1846</v>
      </c>
      <c r="G64" s="84"/>
      <c r="H64" s="84"/>
      <c r="I64" s="84"/>
      <c r="J64" s="84"/>
      <c r="K64" s="84"/>
      <c r="L64" s="84"/>
      <c r="M64" s="84"/>
      <c r="N64" s="84"/>
      <c r="O64" s="79"/>
      <c r="P64" s="72"/>
    </row>
    <row r="65" spans="1:16" ht="15.75" x14ac:dyDescent="0.25">
      <c r="A65" s="72"/>
      <c r="B65" s="72"/>
      <c r="C65" s="76" t="s">
        <v>31</v>
      </c>
      <c r="D65" s="77">
        <f t="shared" si="47"/>
        <v>-658.32470000000001</v>
      </c>
      <c r="E65" s="78">
        <f t="shared" si="48"/>
        <v>668.67529999999999</v>
      </c>
      <c r="F65" s="61">
        <f t="shared" si="46"/>
        <v>1327</v>
      </c>
      <c r="G65" s="84"/>
      <c r="H65" s="84"/>
      <c r="I65" s="84"/>
      <c r="J65" s="84"/>
      <c r="K65" s="84"/>
      <c r="L65" s="84"/>
      <c r="M65" s="84"/>
      <c r="N65" s="84"/>
      <c r="O65" s="79"/>
      <c r="P65" s="72"/>
    </row>
    <row r="66" spans="1:16" ht="15.75" x14ac:dyDescent="0.25">
      <c r="A66" s="72"/>
      <c r="B66" s="72"/>
      <c r="C66" s="76" t="s">
        <v>168</v>
      </c>
      <c r="D66" s="77">
        <f t="shared" si="47"/>
        <v>-782.34969999999998</v>
      </c>
      <c r="E66" s="78">
        <f t="shared" si="48"/>
        <v>794.65030000000002</v>
      </c>
      <c r="F66" s="61">
        <f t="shared" si="46"/>
        <v>1577</v>
      </c>
      <c r="G66" s="84"/>
      <c r="H66" s="84"/>
      <c r="I66" s="84"/>
      <c r="J66" s="84"/>
      <c r="K66" s="84"/>
      <c r="L66" s="84"/>
      <c r="M66" s="84"/>
      <c r="N66" s="84"/>
      <c r="O66" s="79"/>
      <c r="P66" s="72"/>
    </row>
    <row r="67" spans="1:16" ht="15.75" x14ac:dyDescent="0.25">
      <c r="A67" s="72"/>
      <c r="B67" s="72"/>
      <c r="C67" s="76" t="s">
        <v>165</v>
      </c>
      <c r="D67" s="80">
        <f>SUM(D50:D66)</f>
        <v>-42173.957099999992</v>
      </c>
      <c r="E67" s="80">
        <f>SUM(E50:E66)</f>
        <v>42837.042900000008</v>
      </c>
      <c r="F67" s="81">
        <f>SUM(F50:F66)</f>
        <v>85011</v>
      </c>
      <c r="G67" s="81"/>
      <c r="H67" s="81"/>
      <c r="I67" s="81"/>
      <c r="J67" s="81"/>
      <c r="K67" s="81"/>
      <c r="L67" s="81"/>
      <c r="M67" s="81"/>
      <c r="N67" s="81"/>
      <c r="O67" s="72"/>
      <c r="P67" s="72"/>
    </row>
    <row r="69" spans="1:16" x14ac:dyDescent="0.25">
      <c r="C69" s="82"/>
      <c r="D69" s="69"/>
      <c r="E69" s="68"/>
    </row>
    <row r="70" spans="1:16" x14ac:dyDescent="0.25">
      <c r="C70" s="82"/>
      <c r="D70" s="69"/>
      <c r="E70" s="68"/>
    </row>
    <row r="71" spans="1:16" x14ac:dyDescent="0.25">
      <c r="C71" s="82"/>
      <c r="D71" s="69"/>
      <c r="E71" s="68"/>
    </row>
    <row r="72" spans="1:16" x14ac:dyDescent="0.25">
      <c r="C72" s="82"/>
      <c r="D72" s="69"/>
      <c r="E72" s="68"/>
    </row>
    <row r="73" spans="1:16" x14ac:dyDescent="0.25">
      <c r="C73" s="82"/>
      <c r="D73" s="69"/>
      <c r="E73" s="68"/>
    </row>
    <row r="74" spans="1:16" x14ac:dyDescent="0.25">
      <c r="C74" s="82"/>
      <c r="D74" s="69"/>
      <c r="E74" s="68"/>
    </row>
    <row r="75" spans="1:16" x14ac:dyDescent="0.25">
      <c r="C75" s="82"/>
      <c r="D75" s="69"/>
      <c r="E75" s="68"/>
    </row>
    <row r="78" spans="1:16" ht="16.5" thickBot="1" x14ac:dyDescent="0.3">
      <c r="B78" s="128" t="s">
        <v>171</v>
      </c>
      <c r="C78" s="128"/>
      <c r="D78" s="128"/>
      <c r="E78" s="128"/>
      <c r="F78" s="128"/>
      <c r="G78" s="83"/>
      <c r="H78" s="83"/>
      <c r="I78" s="83"/>
      <c r="J78" s="83"/>
      <c r="K78" s="83"/>
      <c r="L78" s="83"/>
      <c r="M78" s="83"/>
      <c r="N78" s="83"/>
    </row>
    <row r="79" spans="1:16" ht="15.75" thickTop="1" x14ac:dyDescent="0.25">
      <c r="B79" s="129" t="s">
        <v>162</v>
      </c>
      <c r="C79" s="130"/>
      <c r="D79" s="56" t="s">
        <v>163</v>
      </c>
      <c r="E79" s="56" t="s">
        <v>164</v>
      </c>
      <c r="F79" s="57" t="s">
        <v>165</v>
      </c>
      <c r="G79" s="74"/>
      <c r="H79" s="74"/>
      <c r="I79" s="74"/>
      <c r="J79" s="74"/>
      <c r="K79" s="74"/>
      <c r="L79" s="74"/>
      <c r="M79" s="74"/>
      <c r="N79" s="74"/>
      <c r="O79" s="58"/>
      <c r="P79" s="58"/>
    </row>
    <row r="80" spans="1:16" ht="15.75" x14ac:dyDescent="0.25">
      <c r="B80" s="123" t="s">
        <v>166</v>
      </c>
      <c r="C80" s="124"/>
      <c r="D80" s="59">
        <f>F80*0.4961</f>
        <v>1524.0192</v>
      </c>
      <c r="E80" s="60">
        <f>F80*0.5039</f>
        <v>1547.9808</v>
      </c>
      <c r="F80" s="61">
        <v>3072</v>
      </c>
      <c r="G80" s="84"/>
      <c r="H80" s="84"/>
      <c r="I80" s="84"/>
      <c r="J80" s="84"/>
      <c r="K80" s="84"/>
      <c r="L80" s="84"/>
      <c r="M80" s="84"/>
      <c r="N80" s="84"/>
      <c r="O80" s="62"/>
      <c r="P80" s="62"/>
    </row>
    <row r="81" spans="2:16" ht="15.75" x14ac:dyDescent="0.25">
      <c r="B81" s="123" t="s">
        <v>167</v>
      </c>
      <c r="C81" s="124"/>
      <c r="D81" s="59">
        <f t="shared" ref="D81:D96" si="51">F81*0.4961</f>
        <v>1816.2221</v>
      </c>
      <c r="E81" s="60">
        <f t="shared" ref="E81:E96" si="52">F81*0.5039</f>
        <v>1844.7779</v>
      </c>
      <c r="F81" s="61">
        <v>3661</v>
      </c>
      <c r="G81" s="84"/>
      <c r="H81" s="84"/>
      <c r="I81" s="84"/>
      <c r="J81" s="84"/>
      <c r="K81" s="84"/>
      <c r="L81" s="84"/>
      <c r="M81" s="84"/>
      <c r="N81" s="84"/>
      <c r="O81" s="62"/>
      <c r="P81" s="62"/>
    </row>
    <row r="82" spans="2:16" ht="15.75" x14ac:dyDescent="0.25">
      <c r="B82" s="123" t="s">
        <v>37</v>
      </c>
      <c r="C82" s="124"/>
      <c r="D82" s="59">
        <f t="shared" si="51"/>
        <v>1765.6198999999999</v>
      </c>
      <c r="E82" s="60">
        <f t="shared" si="52"/>
        <v>1793.3801000000001</v>
      </c>
      <c r="F82" s="61">
        <v>3559</v>
      </c>
      <c r="G82" s="84"/>
      <c r="H82" s="84"/>
      <c r="I82" s="84"/>
      <c r="J82" s="84"/>
      <c r="K82" s="84"/>
      <c r="L82" s="84"/>
      <c r="M82" s="84"/>
      <c r="N82" s="84"/>
      <c r="O82" s="62"/>
      <c r="P82" s="62"/>
    </row>
    <row r="83" spans="2:16" ht="15.75" x14ac:dyDescent="0.25">
      <c r="B83" s="123" t="s">
        <v>38</v>
      </c>
      <c r="C83" s="124"/>
      <c r="D83" s="59">
        <f t="shared" si="51"/>
        <v>1717.0020999999999</v>
      </c>
      <c r="E83" s="60">
        <f t="shared" si="52"/>
        <v>1743.9979000000001</v>
      </c>
      <c r="F83" s="61">
        <v>3461</v>
      </c>
      <c r="G83" s="84"/>
      <c r="H83" s="84"/>
      <c r="I83" s="84"/>
      <c r="J83" s="84"/>
      <c r="K83" s="84"/>
      <c r="L83" s="84"/>
      <c r="M83" s="84"/>
      <c r="N83" s="84"/>
      <c r="O83" s="62"/>
      <c r="P83" s="62"/>
    </row>
    <row r="84" spans="2:16" ht="15.75" x14ac:dyDescent="0.25">
      <c r="B84" s="123" t="s">
        <v>20</v>
      </c>
      <c r="C84" s="124"/>
      <c r="D84" s="59">
        <f t="shared" si="51"/>
        <v>1556.2656999999999</v>
      </c>
      <c r="E84" s="60">
        <f t="shared" si="52"/>
        <v>1580.7343000000001</v>
      </c>
      <c r="F84" s="61">
        <v>3137</v>
      </c>
      <c r="G84" s="84"/>
      <c r="H84" s="84"/>
      <c r="I84" s="84"/>
      <c r="J84" s="84"/>
      <c r="K84" s="84"/>
      <c r="L84" s="84"/>
      <c r="M84" s="84"/>
      <c r="N84" s="84"/>
      <c r="O84" s="62"/>
    </row>
    <row r="85" spans="2:16" ht="15.75" x14ac:dyDescent="0.25">
      <c r="B85" s="123" t="s">
        <v>21</v>
      </c>
      <c r="C85" s="124"/>
      <c r="D85" s="59">
        <f t="shared" si="51"/>
        <v>1398.0098</v>
      </c>
      <c r="E85" s="60">
        <f t="shared" si="52"/>
        <v>1419.9902</v>
      </c>
      <c r="F85" s="61">
        <v>2818</v>
      </c>
      <c r="G85" s="84"/>
      <c r="H85" s="84"/>
      <c r="I85" s="84"/>
      <c r="J85" s="84"/>
      <c r="K85" s="84"/>
      <c r="L85" s="84"/>
      <c r="M85" s="84"/>
      <c r="N85" s="84"/>
      <c r="O85" s="62"/>
    </row>
    <row r="86" spans="2:16" ht="15.75" x14ac:dyDescent="0.25">
      <c r="B86" s="123" t="s">
        <v>22</v>
      </c>
      <c r="C86" s="124"/>
      <c r="D86" s="59">
        <f t="shared" si="51"/>
        <v>1176.7492</v>
      </c>
      <c r="E86" s="60">
        <f t="shared" si="52"/>
        <v>1195.2508</v>
      </c>
      <c r="F86" s="61">
        <v>2372</v>
      </c>
      <c r="G86" s="84"/>
      <c r="H86" s="84"/>
      <c r="I86" s="84"/>
      <c r="J86" s="84"/>
      <c r="K86" s="84"/>
      <c r="L86" s="84"/>
      <c r="M86" s="84"/>
      <c r="N86" s="84"/>
      <c r="O86" s="62"/>
    </row>
    <row r="87" spans="2:16" ht="15.75" x14ac:dyDescent="0.25">
      <c r="B87" s="123" t="s">
        <v>23</v>
      </c>
      <c r="C87" s="124"/>
      <c r="D87" s="59">
        <f t="shared" si="51"/>
        <v>1100.8459</v>
      </c>
      <c r="E87" s="60">
        <f t="shared" si="52"/>
        <v>1118.1541</v>
      </c>
      <c r="F87" s="61">
        <v>2219</v>
      </c>
      <c r="G87" s="84"/>
      <c r="H87" s="84"/>
      <c r="I87" s="84"/>
      <c r="J87" s="84"/>
      <c r="K87" s="84"/>
      <c r="L87" s="84"/>
      <c r="M87" s="84"/>
      <c r="N87" s="84"/>
      <c r="O87" s="62"/>
    </row>
    <row r="88" spans="2:16" ht="15.75" x14ac:dyDescent="0.25">
      <c r="B88" s="123" t="s">
        <v>24</v>
      </c>
      <c r="C88" s="124"/>
      <c r="D88" s="59">
        <f t="shared" si="51"/>
        <v>995.17660000000001</v>
      </c>
      <c r="E88" s="60">
        <f t="shared" si="52"/>
        <v>1010.8234</v>
      </c>
      <c r="F88" s="61">
        <v>2006</v>
      </c>
      <c r="G88" s="84"/>
      <c r="H88" s="84"/>
      <c r="I88" s="84"/>
      <c r="J88" s="84"/>
      <c r="K88" s="84"/>
      <c r="L88" s="84"/>
      <c r="M88" s="84"/>
      <c r="N88" s="84"/>
      <c r="O88" s="62"/>
    </row>
    <row r="89" spans="2:16" ht="15.75" x14ac:dyDescent="0.25">
      <c r="B89" s="123" t="s">
        <v>25</v>
      </c>
      <c r="C89" s="124"/>
      <c r="D89" s="59">
        <f t="shared" si="51"/>
        <v>816.5806</v>
      </c>
      <c r="E89" s="60">
        <f t="shared" si="52"/>
        <v>829.4194</v>
      </c>
      <c r="F89" s="61">
        <v>1646</v>
      </c>
      <c r="G89" s="84"/>
      <c r="H89" s="84"/>
      <c r="I89" s="84"/>
      <c r="J89" s="84"/>
      <c r="K89" s="84"/>
      <c r="L89" s="84"/>
      <c r="M89" s="84"/>
      <c r="N89" s="84"/>
      <c r="O89" s="62"/>
    </row>
    <row r="90" spans="2:16" ht="15.75" x14ac:dyDescent="0.25">
      <c r="B90" s="123" t="s">
        <v>26</v>
      </c>
      <c r="C90" s="124"/>
      <c r="D90" s="59">
        <f t="shared" si="51"/>
        <v>686.10630000000003</v>
      </c>
      <c r="E90" s="60">
        <f t="shared" si="52"/>
        <v>696.89369999999997</v>
      </c>
      <c r="F90" s="61">
        <v>1383</v>
      </c>
      <c r="G90" s="84"/>
      <c r="H90" s="84"/>
      <c r="I90" s="84"/>
      <c r="J90" s="84"/>
      <c r="K90" s="84"/>
      <c r="L90" s="84"/>
      <c r="M90" s="84"/>
      <c r="N90" s="84"/>
      <c r="O90" s="62"/>
      <c r="P90" s="62"/>
    </row>
    <row r="91" spans="2:16" ht="15.75" x14ac:dyDescent="0.25">
      <c r="B91" s="123" t="s">
        <v>27</v>
      </c>
      <c r="C91" s="124"/>
      <c r="D91" s="59">
        <f t="shared" si="51"/>
        <v>625.08600000000001</v>
      </c>
      <c r="E91" s="60">
        <f t="shared" si="52"/>
        <v>634.91399999999999</v>
      </c>
      <c r="F91" s="61">
        <v>1260</v>
      </c>
      <c r="G91" s="84"/>
      <c r="H91" s="84"/>
      <c r="I91" s="84"/>
      <c r="J91" s="84"/>
      <c r="K91" s="84"/>
      <c r="L91" s="84"/>
      <c r="M91" s="84"/>
      <c r="N91" s="84"/>
      <c r="O91" s="62"/>
      <c r="P91" s="62"/>
    </row>
    <row r="92" spans="2:16" ht="15.75" x14ac:dyDescent="0.25">
      <c r="B92" s="123" t="s">
        <v>28</v>
      </c>
      <c r="C92" s="124"/>
      <c r="D92" s="59">
        <f t="shared" si="51"/>
        <v>518.92060000000004</v>
      </c>
      <c r="E92" s="60">
        <f t="shared" si="52"/>
        <v>527.07939999999996</v>
      </c>
      <c r="F92" s="61">
        <v>1046</v>
      </c>
      <c r="G92" s="84"/>
      <c r="H92" s="84"/>
      <c r="I92" s="84"/>
      <c r="J92" s="84"/>
      <c r="K92" s="84"/>
      <c r="L92" s="84"/>
      <c r="M92" s="84"/>
      <c r="N92" s="84"/>
      <c r="O92" s="62"/>
      <c r="P92" s="62"/>
    </row>
    <row r="93" spans="2:16" ht="15.75" x14ac:dyDescent="0.25">
      <c r="B93" s="123" t="s">
        <v>29</v>
      </c>
      <c r="C93" s="124"/>
      <c r="D93" s="59">
        <f t="shared" si="51"/>
        <v>440.04070000000002</v>
      </c>
      <c r="E93" s="60">
        <f t="shared" si="52"/>
        <v>446.95929999999998</v>
      </c>
      <c r="F93" s="61">
        <v>887</v>
      </c>
      <c r="G93" s="84"/>
      <c r="H93" s="84"/>
      <c r="I93" s="84"/>
      <c r="J93" s="84"/>
      <c r="K93" s="84"/>
      <c r="L93" s="84"/>
      <c r="M93" s="84"/>
      <c r="N93" s="84"/>
      <c r="O93" s="62"/>
      <c r="P93" s="62"/>
    </row>
    <row r="94" spans="2:16" ht="15.75" x14ac:dyDescent="0.25">
      <c r="B94" s="123" t="s">
        <v>30</v>
      </c>
      <c r="C94" s="124"/>
      <c r="D94" s="59">
        <f t="shared" si="51"/>
        <v>305.10149999999999</v>
      </c>
      <c r="E94" s="60">
        <f t="shared" si="52"/>
        <v>309.89850000000001</v>
      </c>
      <c r="F94" s="61">
        <v>615</v>
      </c>
      <c r="G94" s="84"/>
      <c r="H94" s="84"/>
      <c r="I94" s="84"/>
      <c r="J94" s="84"/>
      <c r="K94" s="84"/>
      <c r="L94" s="84"/>
      <c r="M94" s="84"/>
      <c r="N94" s="84"/>
      <c r="O94" s="62"/>
      <c r="P94" s="62"/>
    </row>
    <row r="95" spans="2:16" ht="15.75" x14ac:dyDescent="0.25">
      <c r="B95" s="123" t="s">
        <v>31</v>
      </c>
      <c r="C95" s="124"/>
      <c r="D95" s="59">
        <f t="shared" si="51"/>
        <v>233.167</v>
      </c>
      <c r="E95" s="60">
        <f t="shared" si="52"/>
        <v>236.833</v>
      </c>
      <c r="F95" s="61">
        <v>470</v>
      </c>
      <c r="G95" s="84"/>
      <c r="H95" s="84"/>
      <c r="I95" s="84"/>
      <c r="J95" s="84"/>
      <c r="K95" s="84"/>
      <c r="L95" s="84"/>
      <c r="M95" s="84"/>
      <c r="N95" s="84"/>
      <c r="O95" s="62"/>
      <c r="P95" s="62"/>
    </row>
    <row r="96" spans="2:16" ht="15.75" x14ac:dyDescent="0.25">
      <c r="B96" s="123" t="s">
        <v>168</v>
      </c>
      <c r="C96" s="124"/>
      <c r="D96" s="59">
        <f t="shared" si="51"/>
        <v>264.91739999999999</v>
      </c>
      <c r="E96" s="60">
        <f t="shared" si="52"/>
        <v>269.08260000000001</v>
      </c>
      <c r="F96" s="61">
        <v>534</v>
      </c>
      <c r="G96" s="84"/>
      <c r="H96" s="84"/>
      <c r="I96" s="84"/>
      <c r="J96" s="84"/>
      <c r="K96" s="84"/>
      <c r="L96" s="84"/>
      <c r="M96" s="84"/>
      <c r="N96" s="84"/>
      <c r="O96" s="62"/>
      <c r="P96" s="62"/>
    </row>
    <row r="97" spans="1:16" ht="16.5" thickBot="1" x14ac:dyDescent="0.3">
      <c r="B97" s="125" t="s">
        <v>165</v>
      </c>
      <c r="C97" s="126"/>
      <c r="D97" s="63">
        <f>SUM(D80:D96)</f>
        <v>16939.830599999998</v>
      </c>
      <c r="E97" s="63">
        <f>SUM(E80:E96)</f>
        <v>17206.169400000002</v>
      </c>
      <c r="F97" s="64">
        <f>SUM(F80:F96)</f>
        <v>34146</v>
      </c>
      <c r="G97" s="85"/>
      <c r="H97" s="85"/>
      <c r="I97" s="85"/>
      <c r="J97" s="85"/>
      <c r="K97" s="85"/>
      <c r="L97" s="85"/>
      <c r="M97" s="85"/>
      <c r="N97" s="85"/>
    </row>
    <row r="98" spans="1:16" ht="15.75" thickTop="1" x14ac:dyDescent="0.25">
      <c r="B98" s="127" t="s">
        <v>169</v>
      </c>
      <c r="C98" s="127"/>
      <c r="D98" s="127"/>
      <c r="E98" s="127"/>
      <c r="F98" s="127"/>
      <c r="G98" s="86"/>
      <c r="H98" s="86"/>
      <c r="I98" s="86"/>
      <c r="J98" s="86"/>
      <c r="K98" s="86"/>
      <c r="L98" s="86"/>
      <c r="M98" s="86"/>
      <c r="N98" s="86"/>
      <c r="O98" s="65"/>
    </row>
    <row r="99" spans="1:16" x14ac:dyDescent="0.25">
      <c r="B99" s="65"/>
      <c r="C99" s="65"/>
      <c r="D99" s="58"/>
      <c r="E99" s="65"/>
      <c r="F99" s="66"/>
      <c r="G99" s="66"/>
      <c r="H99" s="66"/>
      <c r="I99" s="66"/>
      <c r="J99" s="66"/>
      <c r="K99" s="66"/>
      <c r="L99" s="66"/>
      <c r="M99" s="66"/>
      <c r="N99" s="66"/>
      <c r="O99" s="65"/>
      <c r="P99" s="65"/>
    </row>
    <row r="100" spans="1:16" ht="18" x14ac:dyDescent="0.25">
      <c r="A100" s="121" t="s">
        <v>170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65"/>
    </row>
    <row r="101" spans="1:16" ht="15.75" x14ac:dyDescent="0.25">
      <c r="B101" s="122" t="str">
        <f>+B78</f>
        <v>MICRO RED ILAVE-MULLACONTIHUECO</v>
      </c>
      <c r="C101" s="122"/>
      <c r="D101" s="122"/>
      <c r="E101" s="122"/>
      <c r="F101" s="122"/>
      <c r="G101" s="83"/>
      <c r="H101" s="83"/>
      <c r="I101" s="83"/>
      <c r="J101" s="83"/>
      <c r="K101" s="83"/>
      <c r="L101" s="83"/>
      <c r="M101" s="83"/>
      <c r="N101" s="83"/>
    </row>
    <row r="102" spans="1:16" x14ac:dyDescent="0.25">
      <c r="D102" s="67" t="s">
        <v>162</v>
      </c>
      <c r="E102" s="68"/>
    </row>
    <row r="103" spans="1:16" x14ac:dyDescent="0.25">
      <c r="D103" s="67" t="s">
        <v>168</v>
      </c>
      <c r="E103" s="68"/>
    </row>
    <row r="104" spans="1:16" x14ac:dyDescent="0.25">
      <c r="D104" s="67" t="s">
        <v>31</v>
      </c>
      <c r="E104" s="68"/>
    </row>
    <row r="105" spans="1:16" x14ac:dyDescent="0.25">
      <c r="D105" s="67" t="s">
        <v>30</v>
      </c>
      <c r="E105" s="68"/>
    </row>
    <row r="106" spans="1:16" x14ac:dyDescent="0.25">
      <c r="D106" s="67" t="s">
        <v>29</v>
      </c>
      <c r="E106" s="68"/>
    </row>
    <row r="107" spans="1:16" x14ac:dyDescent="0.25">
      <c r="D107" s="67" t="s">
        <v>28</v>
      </c>
      <c r="E107" s="68"/>
    </row>
    <row r="108" spans="1:16" x14ac:dyDescent="0.25">
      <c r="D108" s="67" t="s">
        <v>27</v>
      </c>
      <c r="E108" s="68"/>
    </row>
    <row r="109" spans="1:16" x14ac:dyDescent="0.25">
      <c r="D109" s="67" t="s">
        <v>26</v>
      </c>
      <c r="E109" s="68"/>
    </row>
    <row r="110" spans="1:16" x14ac:dyDescent="0.25">
      <c r="D110" s="67" t="s">
        <v>25</v>
      </c>
      <c r="E110" s="68"/>
    </row>
    <row r="111" spans="1:16" x14ac:dyDescent="0.25">
      <c r="D111" s="67" t="s">
        <v>24</v>
      </c>
      <c r="E111" s="68"/>
    </row>
    <row r="112" spans="1:16" x14ac:dyDescent="0.25">
      <c r="D112" s="67" t="s">
        <v>23</v>
      </c>
      <c r="E112" s="68"/>
    </row>
    <row r="113" spans="1:16" x14ac:dyDescent="0.25">
      <c r="D113" s="67" t="s">
        <v>22</v>
      </c>
      <c r="E113" s="68"/>
    </row>
    <row r="114" spans="1:16" x14ac:dyDescent="0.25">
      <c r="D114" s="67" t="s">
        <v>21</v>
      </c>
      <c r="E114" s="68"/>
    </row>
    <row r="115" spans="1:16" x14ac:dyDescent="0.25">
      <c r="D115" s="67" t="s">
        <v>20</v>
      </c>
      <c r="E115" s="68"/>
    </row>
    <row r="116" spans="1:16" x14ac:dyDescent="0.25">
      <c r="D116" s="67" t="s">
        <v>38</v>
      </c>
      <c r="E116" s="68"/>
    </row>
    <row r="117" spans="1:16" x14ac:dyDescent="0.25">
      <c r="D117" s="67" t="s">
        <v>37</v>
      </c>
      <c r="E117" s="68"/>
    </row>
    <row r="118" spans="1:16" x14ac:dyDescent="0.25">
      <c r="D118" s="67" t="s">
        <v>167</v>
      </c>
      <c r="E118" s="68"/>
    </row>
    <row r="119" spans="1:16" x14ac:dyDescent="0.25">
      <c r="D119" s="67" t="s">
        <v>166</v>
      </c>
      <c r="E119" s="68"/>
    </row>
    <row r="120" spans="1:16" x14ac:dyDescent="0.25">
      <c r="D120" s="69"/>
      <c r="E120" s="67"/>
    </row>
    <row r="121" spans="1:16" x14ac:dyDescent="0.25">
      <c r="D121" s="69"/>
      <c r="E121" s="70"/>
    </row>
    <row r="122" spans="1:16" x14ac:dyDescent="0.25">
      <c r="D122" s="69"/>
      <c r="E122" s="71"/>
    </row>
    <row r="123" spans="1:16" x14ac:dyDescent="0.25">
      <c r="A123" s="72"/>
      <c r="B123" s="72"/>
      <c r="C123" s="73" t="s">
        <v>162</v>
      </c>
      <c r="D123" s="74" t="s">
        <v>163</v>
      </c>
      <c r="E123" s="74" t="s">
        <v>164</v>
      </c>
      <c r="F123" s="74" t="s">
        <v>165</v>
      </c>
      <c r="G123" s="74"/>
      <c r="H123" s="74"/>
      <c r="I123" s="74"/>
      <c r="J123" s="74"/>
      <c r="K123" s="74"/>
      <c r="L123" s="74"/>
      <c r="M123" s="74"/>
      <c r="N123" s="74"/>
      <c r="O123" s="75"/>
      <c r="P123" s="72"/>
    </row>
    <row r="124" spans="1:16" ht="15.75" x14ac:dyDescent="0.25">
      <c r="A124" s="72"/>
      <c r="B124" s="72"/>
      <c r="C124" s="76" t="s">
        <v>166</v>
      </c>
      <c r="D124" s="77">
        <f>-F124*0.4961</f>
        <v>-1524.0192</v>
      </c>
      <c r="E124" s="78">
        <f>F124*0.5039</f>
        <v>1547.9808</v>
      </c>
      <c r="F124" s="61">
        <f t="shared" ref="F124:F140" si="53">+F80</f>
        <v>3072</v>
      </c>
      <c r="G124" s="84"/>
      <c r="H124" s="84"/>
      <c r="I124" s="84"/>
      <c r="J124" s="84"/>
      <c r="K124" s="84"/>
      <c r="L124" s="84"/>
      <c r="M124" s="84"/>
      <c r="N124" s="84"/>
      <c r="O124" s="79"/>
      <c r="P124" s="72"/>
    </row>
    <row r="125" spans="1:16" ht="15.75" x14ac:dyDescent="0.25">
      <c r="A125" s="72"/>
      <c r="B125" s="72"/>
      <c r="C125" s="76" t="s">
        <v>167</v>
      </c>
      <c r="D125" s="77">
        <f t="shared" ref="D125:D140" si="54">-F125*0.4961</f>
        <v>-1816.2221</v>
      </c>
      <c r="E125" s="78">
        <f t="shared" ref="E125:E140" si="55">F125*0.5039</f>
        <v>1844.7779</v>
      </c>
      <c r="F125" s="61">
        <f t="shared" si="53"/>
        <v>3661</v>
      </c>
      <c r="G125" s="84"/>
      <c r="H125" s="84"/>
      <c r="I125" s="84"/>
      <c r="J125" s="84"/>
      <c r="K125" s="84"/>
      <c r="L125" s="84"/>
      <c r="M125" s="84"/>
      <c r="N125" s="84"/>
      <c r="O125" s="79"/>
      <c r="P125" s="72"/>
    </row>
    <row r="126" spans="1:16" ht="15.75" x14ac:dyDescent="0.25">
      <c r="A126" s="72"/>
      <c r="B126" s="72"/>
      <c r="C126" s="76" t="s">
        <v>37</v>
      </c>
      <c r="D126" s="77">
        <f t="shared" si="54"/>
        <v>-1765.6198999999999</v>
      </c>
      <c r="E126" s="78">
        <f t="shared" si="55"/>
        <v>1793.3801000000001</v>
      </c>
      <c r="F126" s="61">
        <f t="shared" si="53"/>
        <v>3559</v>
      </c>
      <c r="G126" s="84"/>
      <c r="H126" s="84"/>
      <c r="I126" s="84"/>
      <c r="J126" s="84"/>
      <c r="K126" s="84"/>
      <c r="L126" s="84"/>
      <c r="M126" s="84"/>
      <c r="N126" s="84"/>
      <c r="O126" s="79"/>
      <c r="P126" s="72"/>
    </row>
    <row r="127" spans="1:16" ht="15.75" x14ac:dyDescent="0.25">
      <c r="A127" s="72"/>
      <c r="B127" s="72"/>
      <c r="C127" s="76" t="s">
        <v>38</v>
      </c>
      <c r="D127" s="77">
        <f t="shared" si="54"/>
        <v>-1717.0020999999999</v>
      </c>
      <c r="E127" s="78">
        <f t="shared" si="55"/>
        <v>1743.9979000000001</v>
      </c>
      <c r="F127" s="61">
        <f t="shared" si="53"/>
        <v>3461</v>
      </c>
      <c r="G127" s="84"/>
      <c r="H127" s="84"/>
      <c r="I127" s="84"/>
      <c r="J127" s="84"/>
      <c r="K127" s="84"/>
      <c r="L127" s="84"/>
      <c r="M127" s="84"/>
      <c r="N127" s="84"/>
      <c r="O127" s="79"/>
      <c r="P127" s="72"/>
    </row>
    <row r="128" spans="1:16" ht="15.75" x14ac:dyDescent="0.25">
      <c r="A128" s="72"/>
      <c r="B128" s="72"/>
      <c r="C128" s="76" t="s">
        <v>20</v>
      </c>
      <c r="D128" s="77">
        <f t="shared" si="54"/>
        <v>-1556.2656999999999</v>
      </c>
      <c r="E128" s="78">
        <f t="shared" si="55"/>
        <v>1580.7343000000001</v>
      </c>
      <c r="F128" s="61">
        <f t="shared" si="53"/>
        <v>3137</v>
      </c>
      <c r="G128" s="84"/>
      <c r="H128" s="84"/>
      <c r="I128" s="84"/>
      <c r="J128" s="84"/>
      <c r="K128" s="84"/>
      <c r="L128" s="84"/>
      <c r="M128" s="84"/>
      <c r="N128" s="84"/>
      <c r="O128" s="79"/>
      <c r="P128" s="72"/>
    </row>
    <row r="129" spans="1:16" ht="15.75" x14ac:dyDescent="0.25">
      <c r="A129" s="72"/>
      <c r="B129" s="72"/>
      <c r="C129" s="76" t="s">
        <v>21</v>
      </c>
      <c r="D129" s="77">
        <f t="shared" si="54"/>
        <v>-1398.0098</v>
      </c>
      <c r="E129" s="78">
        <f t="shared" si="55"/>
        <v>1419.9902</v>
      </c>
      <c r="F129" s="61">
        <f t="shared" si="53"/>
        <v>2818</v>
      </c>
      <c r="G129" s="84"/>
      <c r="H129" s="84"/>
      <c r="I129" s="84"/>
      <c r="J129" s="84"/>
      <c r="K129" s="84"/>
      <c r="L129" s="84"/>
      <c r="M129" s="84"/>
      <c r="N129" s="84"/>
      <c r="O129" s="79"/>
      <c r="P129" s="72"/>
    </row>
    <row r="130" spans="1:16" ht="15.75" x14ac:dyDescent="0.25">
      <c r="A130" s="72"/>
      <c r="B130" s="72"/>
      <c r="C130" s="76" t="s">
        <v>22</v>
      </c>
      <c r="D130" s="77">
        <f t="shared" si="54"/>
        <v>-1176.7492</v>
      </c>
      <c r="E130" s="78">
        <f t="shared" si="55"/>
        <v>1195.2508</v>
      </c>
      <c r="F130" s="61">
        <f t="shared" si="53"/>
        <v>2372</v>
      </c>
      <c r="G130" s="84"/>
      <c r="H130" s="84"/>
      <c r="I130" s="84"/>
      <c r="J130" s="84"/>
      <c r="K130" s="84"/>
      <c r="L130" s="84"/>
      <c r="M130" s="84"/>
      <c r="N130" s="84"/>
      <c r="O130" s="79"/>
      <c r="P130" s="72"/>
    </row>
    <row r="131" spans="1:16" ht="15.75" x14ac:dyDescent="0.25">
      <c r="A131" s="72"/>
      <c r="B131" s="72"/>
      <c r="C131" s="76" t="s">
        <v>23</v>
      </c>
      <c r="D131" s="77">
        <f t="shared" si="54"/>
        <v>-1100.8459</v>
      </c>
      <c r="E131" s="78">
        <f t="shared" si="55"/>
        <v>1118.1541</v>
      </c>
      <c r="F131" s="61">
        <f t="shared" si="53"/>
        <v>2219</v>
      </c>
      <c r="G131" s="84"/>
      <c r="H131" s="84"/>
      <c r="I131" s="84"/>
      <c r="J131" s="84"/>
      <c r="K131" s="84"/>
      <c r="L131" s="84"/>
      <c r="M131" s="84"/>
      <c r="N131" s="84"/>
      <c r="O131" s="79"/>
      <c r="P131" s="72"/>
    </row>
    <row r="132" spans="1:16" ht="15.75" x14ac:dyDescent="0.25">
      <c r="A132" s="72"/>
      <c r="B132" s="72"/>
      <c r="C132" s="76" t="s">
        <v>24</v>
      </c>
      <c r="D132" s="77">
        <f t="shared" si="54"/>
        <v>-995.17660000000001</v>
      </c>
      <c r="E132" s="78">
        <f t="shared" si="55"/>
        <v>1010.8234</v>
      </c>
      <c r="F132" s="61">
        <f t="shared" si="53"/>
        <v>2006</v>
      </c>
      <c r="G132" s="84"/>
      <c r="H132" s="84"/>
      <c r="I132" s="84"/>
      <c r="J132" s="84"/>
      <c r="K132" s="84"/>
      <c r="L132" s="84"/>
      <c r="M132" s="84"/>
      <c r="N132" s="84"/>
      <c r="O132" s="79"/>
      <c r="P132" s="72"/>
    </row>
    <row r="133" spans="1:16" ht="15.75" x14ac:dyDescent="0.25">
      <c r="A133" s="72"/>
      <c r="B133" s="72"/>
      <c r="C133" s="76" t="s">
        <v>25</v>
      </c>
      <c r="D133" s="77">
        <f t="shared" si="54"/>
        <v>-816.5806</v>
      </c>
      <c r="E133" s="78">
        <f t="shared" si="55"/>
        <v>829.4194</v>
      </c>
      <c r="F133" s="61">
        <f t="shared" si="53"/>
        <v>1646</v>
      </c>
      <c r="G133" s="84"/>
      <c r="H133" s="84"/>
      <c r="I133" s="84"/>
      <c r="J133" s="84"/>
      <c r="K133" s="84"/>
      <c r="L133" s="84"/>
      <c r="M133" s="84"/>
      <c r="N133" s="84"/>
      <c r="O133" s="79"/>
      <c r="P133" s="72"/>
    </row>
    <row r="134" spans="1:16" ht="15.75" x14ac:dyDescent="0.25">
      <c r="A134" s="72"/>
      <c r="B134" s="72"/>
      <c r="C134" s="76" t="s">
        <v>26</v>
      </c>
      <c r="D134" s="77">
        <f t="shared" si="54"/>
        <v>-686.10630000000003</v>
      </c>
      <c r="E134" s="78">
        <f t="shared" si="55"/>
        <v>696.89369999999997</v>
      </c>
      <c r="F134" s="61">
        <f t="shared" si="53"/>
        <v>1383</v>
      </c>
      <c r="G134" s="84"/>
      <c r="H134" s="84"/>
      <c r="I134" s="84"/>
      <c r="J134" s="84"/>
      <c r="K134" s="84"/>
      <c r="L134" s="84"/>
      <c r="M134" s="84"/>
      <c r="N134" s="84"/>
      <c r="O134" s="79"/>
      <c r="P134" s="72"/>
    </row>
    <row r="135" spans="1:16" ht="15.75" x14ac:dyDescent="0.25">
      <c r="A135" s="72"/>
      <c r="B135" s="72"/>
      <c r="C135" s="76" t="s">
        <v>27</v>
      </c>
      <c r="D135" s="77">
        <f t="shared" si="54"/>
        <v>-625.08600000000001</v>
      </c>
      <c r="E135" s="78">
        <f t="shared" si="55"/>
        <v>634.91399999999999</v>
      </c>
      <c r="F135" s="61">
        <f t="shared" si="53"/>
        <v>1260</v>
      </c>
      <c r="G135" s="84"/>
      <c r="H135" s="84"/>
      <c r="I135" s="84"/>
      <c r="J135" s="84"/>
      <c r="K135" s="84"/>
      <c r="L135" s="84"/>
      <c r="M135" s="84"/>
      <c r="N135" s="84"/>
      <c r="O135" s="79"/>
      <c r="P135" s="72"/>
    </row>
    <row r="136" spans="1:16" ht="15.75" x14ac:dyDescent="0.25">
      <c r="A136" s="72"/>
      <c r="B136" s="72"/>
      <c r="C136" s="76" t="s">
        <v>28</v>
      </c>
      <c r="D136" s="77">
        <f t="shared" si="54"/>
        <v>-518.92060000000004</v>
      </c>
      <c r="E136" s="78">
        <f t="shared" si="55"/>
        <v>527.07939999999996</v>
      </c>
      <c r="F136" s="61">
        <f t="shared" si="53"/>
        <v>1046</v>
      </c>
      <c r="G136" s="84"/>
      <c r="H136" s="84"/>
      <c r="I136" s="84"/>
      <c r="J136" s="84"/>
      <c r="K136" s="84"/>
      <c r="L136" s="84"/>
      <c r="M136" s="84"/>
      <c r="N136" s="84"/>
      <c r="O136" s="79"/>
      <c r="P136" s="72"/>
    </row>
    <row r="137" spans="1:16" ht="15.75" x14ac:dyDescent="0.25">
      <c r="A137" s="72"/>
      <c r="B137" s="72"/>
      <c r="C137" s="76" t="s">
        <v>29</v>
      </c>
      <c r="D137" s="77">
        <f t="shared" si="54"/>
        <v>-440.04070000000002</v>
      </c>
      <c r="E137" s="78">
        <f t="shared" si="55"/>
        <v>446.95929999999998</v>
      </c>
      <c r="F137" s="61">
        <f t="shared" si="53"/>
        <v>887</v>
      </c>
      <c r="G137" s="84"/>
      <c r="H137" s="84"/>
      <c r="I137" s="84"/>
      <c r="J137" s="84"/>
      <c r="K137" s="84"/>
      <c r="L137" s="84"/>
      <c r="M137" s="84"/>
      <c r="N137" s="84"/>
      <c r="O137" s="79"/>
      <c r="P137" s="72"/>
    </row>
    <row r="138" spans="1:16" ht="15.75" x14ac:dyDescent="0.25">
      <c r="A138" s="72"/>
      <c r="B138" s="72"/>
      <c r="C138" s="76" t="s">
        <v>30</v>
      </c>
      <c r="D138" s="77">
        <f t="shared" si="54"/>
        <v>-305.10149999999999</v>
      </c>
      <c r="E138" s="78">
        <f t="shared" si="55"/>
        <v>309.89850000000001</v>
      </c>
      <c r="F138" s="61">
        <f t="shared" si="53"/>
        <v>615</v>
      </c>
      <c r="G138" s="84"/>
      <c r="H138" s="84"/>
      <c r="I138" s="84"/>
      <c r="J138" s="84"/>
      <c r="K138" s="84"/>
      <c r="L138" s="84"/>
      <c r="M138" s="84"/>
      <c r="N138" s="84"/>
      <c r="O138" s="79"/>
      <c r="P138" s="72"/>
    </row>
    <row r="139" spans="1:16" ht="15.75" x14ac:dyDescent="0.25">
      <c r="A139" s="72"/>
      <c r="B139" s="72"/>
      <c r="C139" s="76" t="s">
        <v>31</v>
      </c>
      <c r="D139" s="77">
        <f t="shared" si="54"/>
        <v>-233.167</v>
      </c>
      <c r="E139" s="78">
        <f t="shared" si="55"/>
        <v>236.833</v>
      </c>
      <c r="F139" s="61">
        <f t="shared" si="53"/>
        <v>470</v>
      </c>
      <c r="G139" s="84"/>
      <c r="H139" s="84"/>
      <c r="I139" s="84"/>
      <c r="J139" s="84"/>
      <c r="K139" s="84"/>
      <c r="L139" s="84"/>
      <c r="M139" s="84"/>
      <c r="N139" s="84"/>
      <c r="O139" s="79"/>
      <c r="P139" s="72"/>
    </row>
    <row r="140" spans="1:16" ht="15.75" x14ac:dyDescent="0.25">
      <c r="A140" s="72"/>
      <c r="B140" s="72"/>
      <c r="C140" s="76" t="s">
        <v>168</v>
      </c>
      <c r="D140" s="77">
        <f t="shared" si="54"/>
        <v>-264.91739999999999</v>
      </c>
      <c r="E140" s="78">
        <f t="shared" si="55"/>
        <v>269.08260000000001</v>
      </c>
      <c r="F140" s="61">
        <f t="shared" si="53"/>
        <v>534</v>
      </c>
      <c r="G140" s="84"/>
      <c r="H140" s="84"/>
      <c r="I140" s="84"/>
      <c r="J140" s="84"/>
      <c r="K140" s="84"/>
      <c r="L140" s="84"/>
      <c r="M140" s="84"/>
      <c r="N140" s="84"/>
      <c r="O140" s="79"/>
      <c r="P140" s="72"/>
    </row>
    <row r="141" spans="1:16" ht="15.75" x14ac:dyDescent="0.25">
      <c r="A141" s="72"/>
      <c r="B141" s="72"/>
      <c r="C141" s="76" t="s">
        <v>165</v>
      </c>
      <c r="D141" s="80">
        <f>SUM(D124:D140)</f>
        <v>-16939.830599999998</v>
      </c>
      <c r="E141" s="80">
        <f>SUM(E124:E140)</f>
        <v>17206.169400000002</v>
      </c>
      <c r="F141" s="81">
        <f>SUM(F124:F140)</f>
        <v>34146</v>
      </c>
      <c r="G141" s="81"/>
      <c r="H141" s="81"/>
      <c r="I141" s="81"/>
      <c r="J141" s="81"/>
      <c r="K141" s="81"/>
      <c r="L141" s="81"/>
      <c r="M141" s="81"/>
      <c r="N141" s="81"/>
      <c r="O141" s="72"/>
      <c r="P141" s="72"/>
    </row>
    <row r="151" spans="2:16" ht="16.5" thickBot="1" x14ac:dyDescent="0.3">
      <c r="B151" s="128" t="s">
        <v>61</v>
      </c>
      <c r="C151" s="128"/>
      <c r="D151" s="128"/>
      <c r="E151" s="128"/>
      <c r="F151" s="128"/>
      <c r="G151" s="83"/>
      <c r="H151" s="83"/>
      <c r="I151" s="83"/>
      <c r="J151" s="83"/>
      <c r="K151" s="83"/>
      <c r="L151" s="83"/>
      <c r="M151" s="83"/>
      <c r="N151" s="83"/>
    </row>
    <row r="152" spans="2:16" ht="15.75" thickTop="1" x14ac:dyDescent="0.25">
      <c r="B152" s="129" t="s">
        <v>162</v>
      </c>
      <c r="C152" s="130"/>
      <c r="D152" s="56" t="s">
        <v>163</v>
      </c>
      <c r="E152" s="56" t="s">
        <v>164</v>
      </c>
      <c r="F152" s="57" t="s">
        <v>165</v>
      </c>
      <c r="G152" s="74"/>
      <c r="H152" s="74"/>
      <c r="I152" s="74"/>
      <c r="J152" s="74"/>
      <c r="K152" s="74"/>
      <c r="L152" s="74"/>
      <c r="M152" s="74"/>
      <c r="N152" s="74"/>
      <c r="O152" s="58"/>
      <c r="P152" s="58"/>
    </row>
    <row r="153" spans="2:16" ht="15.75" x14ac:dyDescent="0.25">
      <c r="B153" s="123" t="s">
        <v>166</v>
      </c>
      <c r="C153" s="124"/>
      <c r="D153" s="59">
        <f>F153*0.4961</f>
        <v>455.41980000000001</v>
      </c>
      <c r="E153" s="60">
        <f>F153*0.5039</f>
        <v>462.58019999999999</v>
      </c>
      <c r="F153" s="61">
        <v>918</v>
      </c>
      <c r="G153" s="84"/>
      <c r="H153" s="84"/>
      <c r="I153" s="84"/>
      <c r="J153" s="84"/>
      <c r="K153" s="84"/>
      <c r="L153" s="84"/>
      <c r="M153" s="84"/>
      <c r="N153" s="84"/>
      <c r="O153" s="62"/>
      <c r="P153" s="62"/>
    </row>
    <row r="154" spans="2:16" ht="15.75" x14ac:dyDescent="0.25">
      <c r="B154" s="123" t="s">
        <v>167</v>
      </c>
      <c r="C154" s="124"/>
      <c r="D154" s="59">
        <f t="shared" ref="D154:D169" si="56">F154*0.4961</f>
        <v>542.73339999999996</v>
      </c>
      <c r="E154" s="60">
        <f t="shared" ref="E154:E169" si="57">F154*0.5039</f>
        <v>551.26660000000004</v>
      </c>
      <c r="F154" s="61">
        <v>1094</v>
      </c>
      <c r="G154" s="84"/>
      <c r="H154" s="84"/>
      <c r="I154" s="84"/>
      <c r="J154" s="84"/>
      <c r="K154" s="84"/>
      <c r="L154" s="84"/>
      <c r="M154" s="84"/>
      <c r="N154" s="84"/>
      <c r="O154" s="62"/>
      <c r="P154" s="62"/>
    </row>
    <row r="155" spans="2:16" ht="15.75" x14ac:dyDescent="0.25">
      <c r="B155" s="123" t="s">
        <v>37</v>
      </c>
      <c r="C155" s="124"/>
      <c r="D155" s="59">
        <f t="shared" si="56"/>
        <v>528.34649999999999</v>
      </c>
      <c r="E155" s="60">
        <f t="shared" si="57"/>
        <v>536.65350000000001</v>
      </c>
      <c r="F155" s="61">
        <v>1065</v>
      </c>
      <c r="G155" s="84"/>
      <c r="H155" s="84"/>
      <c r="I155" s="84"/>
      <c r="J155" s="84"/>
      <c r="K155" s="84"/>
      <c r="L155" s="84"/>
      <c r="M155" s="84"/>
      <c r="N155" s="84"/>
      <c r="O155" s="62"/>
      <c r="P155" s="62"/>
    </row>
    <row r="156" spans="2:16" ht="15.75" x14ac:dyDescent="0.25">
      <c r="B156" s="123" t="s">
        <v>38</v>
      </c>
      <c r="C156" s="124"/>
      <c r="D156" s="59">
        <f t="shared" si="56"/>
        <v>512.9674</v>
      </c>
      <c r="E156" s="60">
        <f t="shared" si="57"/>
        <v>521.0326</v>
      </c>
      <c r="F156" s="61">
        <v>1034</v>
      </c>
      <c r="G156" s="84"/>
      <c r="H156" s="84"/>
      <c r="I156" s="84"/>
      <c r="J156" s="84"/>
      <c r="K156" s="84"/>
      <c r="L156" s="84"/>
      <c r="M156" s="84"/>
      <c r="N156" s="84"/>
      <c r="O156" s="62"/>
      <c r="P156" s="62"/>
    </row>
    <row r="157" spans="2:16" ht="15.75" x14ac:dyDescent="0.25">
      <c r="B157" s="123" t="s">
        <v>20</v>
      </c>
      <c r="C157" s="124"/>
      <c r="D157" s="59">
        <f t="shared" si="56"/>
        <v>463.8535</v>
      </c>
      <c r="E157" s="60">
        <f t="shared" si="57"/>
        <v>471.1465</v>
      </c>
      <c r="F157" s="61">
        <v>935</v>
      </c>
      <c r="G157" s="84"/>
      <c r="H157" s="84"/>
      <c r="I157" s="84"/>
      <c r="J157" s="84"/>
      <c r="K157" s="84"/>
      <c r="L157" s="84"/>
      <c r="M157" s="84"/>
      <c r="N157" s="84"/>
      <c r="O157" s="62"/>
    </row>
    <row r="158" spans="2:16" ht="15.75" x14ac:dyDescent="0.25">
      <c r="B158" s="123" t="s">
        <v>21</v>
      </c>
      <c r="C158" s="124"/>
      <c r="D158" s="59">
        <f t="shared" si="56"/>
        <v>416.72399999999999</v>
      </c>
      <c r="E158" s="60">
        <f t="shared" si="57"/>
        <v>423.27600000000001</v>
      </c>
      <c r="F158" s="61">
        <v>840</v>
      </c>
      <c r="G158" s="84"/>
      <c r="H158" s="84"/>
      <c r="I158" s="84"/>
      <c r="J158" s="84"/>
      <c r="K158" s="84"/>
      <c r="L158" s="84"/>
      <c r="M158" s="84"/>
      <c r="N158" s="84"/>
      <c r="O158" s="62"/>
    </row>
    <row r="159" spans="2:16" ht="15.75" x14ac:dyDescent="0.25">
      <c r="B159" s="123" t="s">
        <v>22</v>
      </c>
      <c r="C159" s="124"/>
      <c r="D159" s="59">
        <f t="shared" si="56"/>
        <v>351.23879999999997</v>
      </c>
      <c r="E159" s="60">
        <f t="shared" si="57"/>
        <v>356.76120000000003</v>
      </c>
      <c r="F159" s="61">
        <v>708</v>
      </c>
      <c r="G159" s="84"/>
      <c r="H159" s="84"/>
      <c r="I159" s="84"/>
      <c r="J159" s="84"/>
      <c r="K159" s="84"/>
      <c r="L159" s="84"/>
      <c r="M159" s="84"/>
      <c r="N159" s="84"/>
      <c r="O159" s="62"/>
    </row>
    <row r="160" spans="2:16" ht="15.75" x14ac:dyDescent="0.25">
      <c r="B160" s="123" t="s">
        <v>23</v>
      </c>
      <c r="C160" s="124"/>
      <c r="D160" s="59">
        <f t="shared" si="56"/>
        <v>329.41039999999998</v>
      </c>
      <c r="E160" s="60">
        <f t="shared" si="57"/>
        <v>334.58960000000002</v>
      </c>
      <c r="F160" s="61">
        <v>664</v>
      </c>
      <c r="G160" s="84"/>
      <c r="H160" s="84"/>
      <c r="I160" s="84"/>
      <c r="J160" s="84"/>
      <c r="K160" s="84"/>
      <c r="L160" s="84"/>
      <c r="M160" s="84"/>
      <c r="N160" s="84"/>
      <c r="O160" s="62"/>
    </row>
    <row r="161" spans="1:16" ht="15.75" x14ac:dyDescent="0.25">
      <c r="B161" s="123" t="s">
        <v>24</v>
      </c>
      <c r="C161" s="124"/>
      <c r="D161" s="59">
        <f t="shared" si="56"/>
        <v>297.16390000000001</v>
      </c>
      <c r="E161" s="60">
        <f t="shared" si="57"/>
        <v>301.83609999999999</v>
      </c>
      <c r="F161" s="61">
        <v>599</v>
      </c>
      <c r="G161" s="84"/>
      <c r="H161" s="84"/>
      <c r="I161" s="84"/>
      <c r="J161" s="84"/>
      <c r="K161" s="84"/>
      <c r="L161" s="84"/>
      <c r="M161" s="84"/>
      <c r="N161" s="84"/>
      <c r="O161" s="62"/>
    </row>
    <row r="162" spans="1:16" ht="15.75" x14ac:dyDescent="0.25">
      <c r="B162" s="123" t="s">
        <v>25</v>
      </c>
      <c r="C162" s="124"/>
      <c r="D162" s="59">
        <f t="shared" si="56"/>
        <v>244.0812</v>
      </c>
      <c r="E162" s="60">
        <f t="shared" si="57"/>
        <v>247.9188</v>
      </c>
      <c r="F162" s="61">
        <v>492</v>
      </c>
      <c r="G162" s="84"/>
      <c r="H162" s="84"/>
      <c r="I162" s="84"/>
      <c r="J162" s="84"/>
      <c r="K162" s="84"/>
      <c r="L162" s="84"/>
      <c r="M162" s="84"/>
      <c r="N162" s="84"/>
      <c r="O162" s="62"/>
    </row>
    <row r="163" spans="1:16" ht="15.75" x14ac:dyDescent="0.25">
      <c r="B163" s="123" t="s">
        <v>26</v>
      </c>
      <c r="C163" s="124"/>
      <c r="D163" s="59">
        <f t="shared" si="56"/>
        <v>204.39320000000001</v>
      </c>
      <c r="E163" s="60">
        <f t="shared" si="57"/>
        <v>207.60679999999999</v>
      </c>
      <c r="F163" s="61">
        <v>412</v>
      </c>
      <c r="G163" s="84"/>
      <c r="H163" s="84"/>
      <c r="I163" s="84"/>
      <c r="J163" s="84"/>
      <c r="K163" s="84"/>
      <c r="L163" s="84"/>
      <c r="M163" s="84"/>
      <c r="N163" s="84"/>
      <c r="O163" s="62"/>
      <c r="P163" s="62"/>
    </row>
    <row r="164" spans="1:16" ht="15.75" x14ac:dyDescent="0.25">
      <c r="B164" s="123" t="s">
        <v>27</v>
      </c>
      <c r="C164" s="124"/>
      <c r="D164" s="59">
        <f t="shared" si="56"/>
        <v>185.54139999999998</v>
      </c>
      <c r="E164" s="60">
        <f t="shared" si="57"/>
        <v>188.45860000000002</v>
      </c>
      <c r="F164" s="61">
        <v>374</v>
      </c>
      <c r="G164" s="84"/>
      <c r="H164" s="84"/>
      <c r="I164" s="84"/>
      <c r="J164" s="84"/>
      <c r="K164" s="84"/>
      <c r="L164" s="84"/>
      <c r="M164" s="84"/>
      <c r="N164" s="84"/>
      <c r="O164" s="62"/>
      <c r="P164" s="62"/>
    </row>
    <row r="165" spans="1:16" ht="15.75" x14ac:dyDescent="0.25">
      <c r="B165" s="123" t="s">
        <v>28</v>
      </c>
      <c r="C165" s="124"/>
      <c r="D165" s="59">
        <f t="shared" si="56"/>
        <v>154.78319999999999</v>
      </c>
      <c r="E165" s="60">
        <f t="shared" si="57"/>
        <v>157.21680000000001</v>
      </c>
      <c r="F165" s="61">
        <v>312</v>
      </c>
      <c r="G165" s="84"/>
      <c r="H165" s="84"/>
      <c r="I165" s="84"/>
      <c r="J165" s="84"/>
      <c r="K165" s="84"/>
      <c r="L165" s="84"/>
      <c r="M165" s="84"/>
      <c r="N165" s="84"/>
      <c r="O165" s="62"/>
      <c r="P165" s="62"/>
    </row>
    <row r="166" spans="1:16" ht="15.75" x14ac:dyDescent="0.25">
      <c r="B166" s="123" t="s">
        <v>29</v>
      </c>
      <c r="C166" s="124"/>
      <c r="D166" s="59">
        <f t="shared" si="56"/>
        <v>130.4743</v>
      </c>
      <c r="E166" s="60">
        <f t="shared" si="57"/>
        <v>132.5257</v>
      </c>
      <c r="F166" s="61">
        <v>263</v>
      </c>
      <c r="G166" s="84"/>
      <c r="H166" s="84"/>
      <c r="I166" s="84"/>
      <c r="J166" s="84"/>
      <c r="K166" s="84"/>
      <c r="L166" s="84"/>
      <c r="M166" s="84"/>
      <c r="N166" s="84"/>
      <c r="O166" s="62"/>
      <c r="P166" s="62"/>
    </row>
    <row r="167" spans="1:16" ht="15.75" x14ac:dyDescent="0.25">
      <c r="B167" s="123" t="s">
        <v>30</v>
      </c>
      <c r="C167" s="124"/>
      <c r="D167" s="59">
        <f t="shared" si="56"/>
        <v>90.786299999999997</v>
      </c>
      <c r="E167" s="60">
        <f t="shared" si="57"/>
        <v>92.213700000000003</v>
      </c>
      <c r="F167" s="61">
        <v>183</v>
      </c>
      <c r="G167" s="84"/>
      <c r="H167" s="84"/>
      <c r="I167" s="84"/>
      <c r="J167" s="84"/>
      <c r="K167" s="84"/>
      <c r="L167" s="84"/>
      <c r="M167" s="84"/>
      <c r="N167" s="84"/>
      <c r="O167" s="62"/>
      <c r="P167" s="62"/>
    </row>
    <row r="168" spans="1:16" ht="15.75" x14ac:dyDescent="0.25">
      <c r="B168" s="123" t="s">
        <v>31</v>
      </c>
      <c r="C168" s="124"/>
      <c r="D168" s="59">
        <f t="shared" si="56"/>
        <v>69.453999999999994</v>
      </c>
      <c r="E168" s="60">
        <f t="shared" si="57"/>
        <v>70.546000000000006</v>
      </c>
      <c r="F168" s="61">
        <v>140</v>
      </c>
      <c r="G168" s="84"/>
      <c r="H168" s="84"/>
      <c r="I168" s="84"/>
      <c r="J168" s="84"/>
      <c r="K168" s="84"/>
      <c r="L168" s="84"/>
      <c r="M168" s="84"/>
      <c r="N168" s="84"/>
      <c r="O168" s="62"/>
      <c r="P168" s="62"/>
    </row>
    <row r="169" spans="1:16" ht="15.75" x14ac:dyDescent="0.25">
      <c r="B169" s="123" t="s">
        <v>168</v>
      </c>
      <c r="C169" s="124"/>
      <c r="D169" s="59">
        <f t="shared" si="56"/>
        <v>78.879899999999992</v>
      </c>
      <c r="E169" s="60">
        <f t="shared" si="57"/>
        <v>80.120100000000008</v>
      </c>
      <c r="F169" s="61">
        <v>159</v>
      </c>
      <c r="G169" s="84"/>
      <c r="H169" s="84"/>
      <c r="I169" s="84"/>
      <c r="J169" s="84"/>
      <c r="K169" s="84"/>
      <c r="L169" s="84"/>
      <c r="M169" s="84"/>
      <c r="N169" s="84"/>
      <c r="O169" s="62"/>
      <c r="P169" s="62"/>
    </row>
    <row r="170" spans="1:16" ht="16.5" thickBot="1" x14ac:dyDescent="0.3">
      <c r="B170" s="125" t="s">
        <v>165</v>
      </c>
      <c r="C170" s="126"/>
      <c r="D170" s="63">
        <f>SUM(D153:D169)</f>
        <v>5056.2511999999997</v>
      </c>
      <c r="E170" s="63">
        <f>SUM(E153:E169)</f>
        <v>5135.7488000000003</v>
      </c>
      <c r="F170" s="64">
        <f>SUM(F153:F169)</f>
        <v>10192</v>
      </c>
      <c r="G170" s="85"/>
      <c r="H170" s="85"/>
      <c r="I170" s="85"/>
      <c r="J170" s="85"/>
      <c r="K170" s="85"/>
      <c r="L170" s="85"/>
      <c r="M170" s="85"/>
      <c r="N170" s="85"/>
    </row>
    <row r="171" spans="1:16" ht="15.75" thickTop="1" x14ac:dyDescent="0.25">
      <c r="B171" s="127" t="s">
        <v>169</v>
      </c>
      <c r="C171" s="127"/>
      <c r="D171" s="127"/>
      <c r="E171" s="127"/>
      <c r="F171" s="127"/>
      <c r="G171" s="86"/>
      <c r="H171" s="86"/>
      <c r="I171" s="86"/>
      <c r="J171" s="86"/>
      <c r="K171" s="86"/>
      <c r="L171" s="86"/>
      <c r="M171" s="86"/>
      <c r="N171" s="86"/>
      <c r="O171" s="65"/>
    </row>
    <row r="172" spans="1:16" x14ac:dyDescent="0.25">
      <c r="B172" s="65"/>
      <c r="C172" s="65"/>
      <c r="D172" s="58"/>
      <c r="E172" s="65"/>
      <c r="F172" s="66"/>
      <c r="G172" s="66"/>
      <c r="H172" s="66"/>
      <c r="I172" s="66"/>
      <c r="J172" s="66"/>
      <c r="K172" s="66"/>
      <c r="L172" s="66"/>
      <c r="M172" s="66"/>
      <c r="N172" s="66"/>
      <c r="O172" s="65"/>
      <c r="P172" s="65"/>
    </row>
    <row r="173" spans="1:16" ht="18" x14ac:dyDescent="0.25">
      <c r="A173" s="121" t="s">
        <v>170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65"/>
    </row>
    <row r="174" spans="1:16" ht="15.75" x14ac:dyDescent="0.25">
      <c r="B174" s="122" t="str">
        <f>+B151</f>
        <v>MICRO RED CAMICACHI</v>
      </c>
      <c r="C174" s="122"/>
      <c r="D174" s="122"/>
      <c r="E174" s="122"/>
      <c r="F174" s="122"/>
      <c r="G174" s="83"/>
      <c r="H174" s="83"/>
      <c r="I174" s="83"/>
      <c r="J174" s="83"/>
      <c r="K174" s="83"/>
      <c r="L174" s="83"/>
      <c r="M174" s="83"/>
      <c r="N174" s="83"/>
    </row>
    <row r="175" spans="1:16" x14ac:dyDescent="0.25">
      <c r="D175" s="67" t="s">
        <v>162</v>
      </c>
      <c r="E175" s="68"/>
    </row>
    <row r="176" spans="1:16" x14ac:dyDescent="0.25">
      <c r="D176" s="67" t="s">
        <v>168</v>
      </c>
      <c r="E176" s="68"/>
    </row>
    <row r="177" spans="4:5" x14ac:dyDescent="0.25">
      <c r="D177" s="67" t="s">
        <v>31</v>
      </c>
      <c r="E177" s="68"/>
    </row>
    <row r="178" spans="4:5" x14ac:dyDescent="0.25">
      <c r="D178" s="67" t="s">
        <v>30</v>
      </c>
      <c r="E178" s="68"/>
    </row>
    <row r="179" spans="4:5" x14ac:dyDescent="0.25">
      <c r="D179" s="67" t="s">
        <v>29</v>
      </c>
      <c r="E179" s="68"/>
    </row>
    <row r="180" spans="4:5" x14ac:dyDescent="0.25">
      <c r="D180" s="67" t="s">
        <v>28</v>
      </c>
      <c r="E180" s="68"/>
    </row>
    <row r="181" spans="4:5" x14ac:dyDescent="0.25">
      <c r="D181" s="67" t="s">
        <v>27</v>
      </c>
      <c r="E181" s="68"/>
    </row>
    <row r="182" spans="4:5" x14ac:dyDescent="0.25">
      <c r="D182" s="67" t="s">
        <v>26</v>
      </c>
      <c r="E182" s="68"/>
    </row>
    <row r="183" spans="4:5" x14ac:dyDescent="0.25">
      <c r="D183" s="67" t="s">
        <v>25</v>
      </c>
      <c r="E183" s="68"/>
    </row>
    <row r="184" spans="4:5" x14ac:dyDescent="0.25">
      <c r="D184" s="67" t="s">
        <v>24</v>
      </c>
      <c r="E184" s="68"/>
    </row>
    <row r="185" spans="4:5" x14ac:dyDescent="0.25">
      <c r="D185" s="67" t="s">
        <v>23</v>
      </c>
      <c r="E185" s="68"/>
    </row>
    <row r="186" spans="4:5" x14ac:dyDescent="0.25">
      <c r="D186" s="67" t="s">
        <v>22</v>
      </c>
      <c r="E186" s="68"/>
    </row>
    <row r="187" spans="4:5" x14ac:dyDescent="0.25">
      <c r="D187" s="67" t="s">
        <v>21</v>
      </c>
      <c r="E187" s="68"/>
    </row>
    <row r="188" spans="4:5" x14ac:dyDescent="0.25">
      <c r="D188" s="67" t="s">
        <v>20</v>
      </c>
      <c r="E188" s="68"/>
    </row>
    <row r="189" spans="4:5" x14ac:dyDescent="0.25">
      <c r="D189" s="67" t="s">
        <v>38</v>
      </c>
      <c r="E189" s="68"/>
    </row>
    <row r="190" spans="4:5" x14ac:dyDescent="0.25">
      <c r="D190" s="67" t="s">
        <v>37</v>
      </c>
      <c r="E190" s="68"/>
    </row>
    <row r="191" spans="4:5" x14ac:dyDescent="0.25">
      <c r="D191" s="67" t="s">
        <v>167</v>
      </c>
      <c r="E191" s="68"/>
    </row>
    <row r="192" spans="4:5" x14ac:dyDescent="0.25">
      <c r="D192" s="67" t="s">
        <v>166</v>
      </c>
      <c r="E192" s="68"/>
    </row>
    <row r="193" spans="1:16" x14ac:dyDescent="0.25">
      <c r="D193" s="69"/>
      <c r="E193" s="67"/>
    </row>
    <row r="194" spans="1:16" x14ac:dyDescent="0.25">
      <c r="D194" s="69"/>
      <c r="E194" s="70"/>
    </row>
    <row r="195" spans="1:16" x14ac:dyDescent="0.25">
      <c r="D195" s="69"/>
      <c r="E195" s="71"/>
    </row>
    <row r="196" spans="1:16" x14ac:dyDescent="0.25">
      <c r="A196" s="72"/>
      <c r="B196" s="72"/>
      <c r="C196" s="73" t="s">
        <v>162</v>
      </c>
      <c r="D196" s="74" t="s">
        <v>163</v>
      </c>
      <c r="E196" s="74" t="s">
        <v>164</v>
      </c>
      <c r="F196" s="74" t="s">
        <v>165</v>
      </c>
      <c r="G196" s="74"/>
      <c r="H196" s="74"/>
      <c r="I196" s="74"/>
      <c r="J196" s="74"/>
      <c r="K196" s="74"/>
      <c r="L196" s="74"/>
      <c r="M196" s="74"/>
      <c r="N196" s="74"/>
      <c r="O196" s="75"/>
      <c r="P196" s="72"/>
    </row>
    <row r="197" spans="1:16" ht="15.75" x14ac:dyDescent="0.25">
      <c r="A197" s="72"/>
      <c r="B197" s="72"/>
      <c r="C197" s="76" t="s">
        <v>166</v>
      </c>
      <c r="D197" s="77">
        <f>-F197*0.4961</f>
        <v>-455.41980000000001</v>
      </c>
      <c r="E197" s="78">
        <f>F197*0.5039</f>
        <v>462.58019999999999</v>
      </c>
      <c r="F197" s="61">
        <f t="shared" ref="F197:F213" si="58">+F153</f>
        <v>918</v>
      </c>
      <c r="G197" s="84"/>
      <c r="H197" s="84"/>
      <c r="I197" s="84"/>
      <c r="J197" s="84"/>
      <c r="K197" s="84"/>
      <c r="L197" s="84"/>
      <c r="M197" s="84"/>
      <c r="N197" s="84"/>
      <c r="O197" s="79"/>
      <c r="P197" s="72"/>
    </row>
    <row r="198" spans="1:16" ht="15.75" x14ac:dyDescent="0.25">
      <c r="A198" s="72"/>
      <c r="B198" s="72"/>
      <c r="C198" s="76" t="s">
        <v>167</v>
      </c>
      <c r="D198" s="77">
        <f t="shared" ref="D198:D213" si="59">-F198*0.4961</f>
        <v>-542.73339999999996</v>
      </c>
      <c r="E198" s="78">
        <f t="shared" ref="E198:E213" si="60">F198*0.5039</f>
        <v>551.26660000000004</v>
      </c>
      <c r="F198" s="61">
        <f t="shared" si="58"/>
        <v>1094</v>
      </c>
      <c r="G198" s="84"/>
      <c r="H198" s="84"/>
      <c r="I198" s="84"/>
      <c r="J198" s="84"/>
      <c r="K198" s="84"/>
      <c r="L198" s="84"/>
      <c r="M198" s="84"/>
      <c r="N198" s="84"/>
      <c r="O198" s="79"/>
      <c r="P198" s="72"/>
    </row>
    <row r="199" spans="1:16" ht="15.75" x14ac:dyDescent="0.25">
      <c r="A199" s="72"/>
      <c r="B199" s="72"/>
      <c r="C199" s="76" t="s">
        <v>37</v>
      </c>
      <c r="D199" s="77">
        <f t="shared" si="59"/>
        <v>-528.34649999999999</v>
      </c>
      <c r="E199" s="78">
        <f t="shared" si="60"/>
        <v>536.65350000000001</v>
      </c>
      <c r="F199" s="61">
        <f t="shared" si="58"/>
        <v>1065</v>
      </c>
      <c r="G199" s="84"/>
      <c r="H199" s="84"/>
      <c r="I199" s="84"/>
      <c r="J199" s="84"/>
      <c r="K199" s="84"/>
      <c r="L199" s="84"/>
      <c r="M199" s="84"/>
      <c r="N199" s="84"/>
      <c r="O199" s="79"/>
      <c r="P199" s="72"/>
    </row>
    <row r="200" spans="1:16" ht="15.75" x14ac:dyDescent="0.25">
      <c r="A200" s="72"/>
      <c r="B200" s="72"/>
      <c r="C200" s="76" t="s">
        <v>38</v>
      </c>
      <c r="D200" s="77">
        <f t="shared" si="59"/>
        <v>-512.9674</v>
      </c>
      <c r="E200" s="78">
        <f t="shared" si="60"/>
        <v>521.0326</v>
      </c>
      <c r="F200" s="61">
        <f t="shared" si="58"/>
        <v>1034</v>
      </c>
      <c r="G200" s="84"/>
      <c r="H200" s="84"/>
      <c r="I200" s="84"/>
      <c r="J200" s="84"/>
      <c r="K200" s="84"/>
      <c r="L200" s="84"/>
      <c r="M200" s="84"/>
      <c r="N200" s="84"/>
      <c r="O200" s="79"/>
      <c r="P200" s="72"/>
    </row>
    <row r="201" spans="1:16" ht="15.75" x14ac:dyDescent="0.25">
      <c r="A201" s="72"/>
      <c r="B201" s="72"/>
      <c r="C201" s="76" t="s">
        <v>20</v>
      </c>
      <c r="D201" s="77">
        <f t="shared" si="59"/>
        <v>-463.8535</v>
      </c>
      <c r="E201" s="78">
        <f t="shared" si="60"/>
        <v>471.1465</v>
      </c>
      <c r="F201" s="61">
        <f t="shared" si="58"/>
        <v>935</v>
      </c>
      <c r="G201" s="84"/>
      <c r="H201" s="84"/>
      <c r="I201" s="84"/>
      <c r="J201" s="84"/>
      <c r="K201" s="84"/>
      <c r="L201" s="84"/>
      <c r="M201" s="84"/>
      <c r="N201" s="84"/>
      <c r="O201" s="79"/>
      <c r="P201" s="72"/>
    </row>
    <row r="202" spans="1:16" ht="15.75" x14ac:dyDescent="0.25">
      <c r="A202" s="72"/>
      <c r="B202" s="72"/>
      <c r="C202" s="76" t="s">
        <v>21</v>
      </c>
      <c r="D202" s="77">
        <f t="shared" si="59"/>
        <v>-416.72399999999999</v>
      </c>
      <c r="E202" s="78">
        <f t="shared" si="60"/>
        <v>423.27600000000001</v>
      </c>
      <c r="F202" s="61">
        <f t="shared" si="58"/>
        <v>840</v>
      </c>
      <c r="G202" s="84"/>
      <c r="H202" s="84"/>
      <c r="I202" s="84"/>
      <c r="J202" s="84"/>
      <c r="K202" s="84"/>
      <c r="L202" s="84"/>
      <c r="M202" s="84"/>
      <c r="N202" s="84"/>
      <c r="O202" s="79"/>
      <c r="P202" s="72"/>
    </row>
    <row r="203" spans="1:16" ht="15.75" x14ac:dyDescent="0.25">
      <c r="A203" s="72"/>
      <c r="B203" s="72"/>
      <c r="C203" s="76" t="s">
        <v>22</v>
      </c>
      <c r="D203" s="77">
        <f t="shared" si="59"/>
        <v>-351.23879999999997</v>
      </c>
      <c r="E203" s="78">
        <f t="shared" si="60"/>
        <v>356.76120000000003</v>
      </c>
      <c r="F203" s="61">
        <f t="shared" si="58"/>
        <v>708</v>
      </c>
      <c r="G203" s="84"/>
      <c r="H203" s="84"/>
      <c r="I203" s="84"/>
      <c r="J203" s="84"/>
      <c r="K203" s="84"/>
      <c r="L203" s="84"/>
      <c r="M203" s="84"/>
      <c r="N203" s="84"/>
      <c r="O203" s="79"/>
      <c r="P203" s="72"/>
    </row>
    <row r="204" spans="1:16" ht="15.75" x14ac:dyDescent="0.25">
      <c r="A204" s="72"/>
      <c r="B204" s="72"/>
      <c r="C204" s="76" t="s">
        <v>23</v>
      </c>
      <c r="D204" s="77">
        <f t="shared" si="59"/>
        <v>-329.41039999999998</v>
      </c>
      <c r="E204" s="78">
        <f t="shared" si="60"/>
        <v>334.58960000000002</v>
      </c>
      <c r="F204" s="61">
        <f t="shared" si="58"/>
        <v>664</v>
      </c>
      <c r="G204" s="84"/>
      <c r="H204" s="84"/>
      <c r="I204" s="84"/>
      <c r="J204" s="84"/>
      <c r="K204" s="84"/>
      <c r="L204" s="84"/>
      <c r="M204" s="84"/>
      <c r="N204" s="84"/>
      <c r="O204" s="79"/>
      <c r="P204" s="72"/>
    </row>
    <row r="205" spans="1:16" ht="15.75" x14ac:dyDescent="0.25">
      <c r="A205" s="72"/>
      <c r="B205" s="72"/>
      <c r="C205" s="76" t="s">
        <v>24</v>
      </c>
      <c r="D205" s="77">
        <f t="shared" si="59"/>
        <v>-297.16390000000001</v>
      </c>
      <c r="E205" s="78">
        <f t="shared" si="60"/>
        <v>301.83609999999999</v>
      </c>
      <c r="F205" s="61">
        <f t="shared" si="58"/>
        <v>599</v>
      </c>
      <c r="G205" s="84"/>
      <c r="H205" s="84"/>
      <c r="I205" s="84"/>
      <c r="J205" s="84"/>
      <c r="K205" s="84"/>
      <c r="L205" s="84"/>
      <c r="M205" s="84"/>
      <c r="N205" s="84"/>
      <c r="O205" s="79"/>
      <c r="P205" s="72"/>
    </row>
    <row r="206" spans="1:16" ht="15.75" x14ac:dyDescent="0.25">
      <c r="A206" s="72"/>
      <c r="B206" s="72"/>
      <c r="C206" s="76" t="s">
        <v>25</v>
      </c>
      <c r="D206" s="77">
        <f t="shared" si="59"/>
        <v>-244.0812</v>
      </c>
      <c r="E206" s="78">
        <f t="shared" si="60"/>
        <v>247.9188</v>
      </c>
      <c r="F206" s="61">
        <f t="shared" si="58"/>
        <v>492</v>
      </c>
      <c r="G206" s="84"/>
      <c r="H206" s="84"/>
      <c r="I206" s="84"/>
      <c r="J206" s="84"/>
      <c r="K206" s="84"/>
      <c r="L206" s="84"/>
      <c r="M206" s="84"/>
      <c r="N206" s="84"/>
      <c r="O206" s="79"/>
      <c r="P206" s="72"/>
    </row>
    <row r="207" spans="1:16" ht="15.75" x14ac:dyDescent="0.25">
      <c r="A207" s="72"/>
      <c r="B207" s="72"/>
      <c r="C207" s="76" t="s">
        <v>26</v>
      </c>
      <c r="D207" s="77">
        <f t="shared" si="59"/>
        <v>-204.39320000000001</v>
      </c>
      <c r="E207" s="78">
        <f t="shared" si="60"/>
        <v>207.60679999999999</v>
      </c>
      <c r="F207" s="61">
        <f t="shared" si="58"/>
        <v>412</v>
      </c>
      <c r="G207" s="84"/>
      <c r="H207" s="84"/>
      <c r="I207" s="84"/>
      <c r="J207" s="84"/>
      <c r="K207" s="84"/>
      <c r="L207" s="84"/>
      <c r="M207" s="84"/>
      <c r="N207" s="84"/>
      <c r="O207" s="79"/>
      <c r="P207" s="72"/>
    </row>
    <row r="208" spans="1:16" ht="15.75" x14ac:dyDescent="0.25">
      <c r="A208" s="72"/>
      <c r="B208" s="72"/>
      <c r="C208" s="76" t="s">
        <v>27</v>
      </c>
      <c r="D208" s="77">
        <f t="shared" si="59"/>
        <v>-185.54139999999998</v>
      </c>
      <c r="E208" s="78">
        <f t="shared" si="60"/>
        <v>188.45860000000002</v>
      </c>
      <c r="F208" s="61">
        <f t="shared" si="58"/>
        <v>374</v>
      </c>
      <c r="G208" s="84"/>
      <c r="H208" s="84"/>
      <c r="I208" s="84"/>
      <c r="J208" s="84"/>
      <c r="K208" s="84"/>
      <c r="L208" s="84"/>
      <c r="M208" s="84"/>
      <c r="N208" s="84"/>
      <c r="O208" s="79"/>
      <c r="P208" s="72"/>
    </row>
    <row r="209" spans="1:16" ht="15.75" x14ac:dyDescent="0.25">
      <c r="A209" s="72"/>
      <c r="B209" s="72"/>
      <c r="C209" s="76" t="s">
        <v>28</v>
      </c>
      <c r="D209" s="77">
        <f t="shared" si="59"/>
        <v>-154.78319999999999</v>
      </c>
      <c r="E209" s="78">
        <f t="shared" si="60"/>
        <v>157.21680000000001</v>
      </c>
      <c r="F209" s="61">
        <f t="shared" si="58"/>
        <v>312</v>
      </c>
      <c r="G209" s="84"/>
      <c r="H209" s="84"/>
      <c r="I209" s="84"/>
      <c r="J209" s="84"/>
      <c r="K209" s="84"/>
      <c r="L209" s="84"/>
      <c r="M209" s="84"/>
      <c r="N209" s="84"/>
      <c r="O209" s="79"/>
      <c r="P209" s="72"/>
    </row>
    <row r="210" spans="1:16" ht="15.75" x14ac:dyDescent="0.25">
      <c r="A210" s="72"/>
      <c r="B210" s="72"/>
      <c r="C210" s="76" t="s">
        <v>29</v>
      </c>
      <c r="D210" s="77">
        <f t="shared" si="59"/>
        <v>-130.4743</v>
      </c>
      <c r="E210" s="78">
        <f t="shared" si="60"/>
        <v>132.5257</v>
      </c>
      <c r="F210" s="61">
        <f t="shared" si="58"/>
        <v>263</v>
      </c>
      <c r="G210" s="84"/>
      <c r="H210" s="84"/>
      <c r="I210" s="84"/>
      <c r="J210" s="84"/>
      <c r="K210" s="84"/>
      <c r="L210" s="84"/>
      <c r="M210" s="84"/>
      <c r="N210" s="84"/>
      <c r="O210" s="79"/>
      <c r="P210" s="72"/>
    </row>
    <row r="211" spans="1:16" ht="15.75" x14ac:dyDescent="0.25">
      <c r="A211" s="72"/>
      <c r="B211" s="72"/>
      <c r="C211" s="76" t="s">
        <v>30</v>
      </c>
      <c r="D211" s="77">
        <f t="shared" si="59"/>
        <v>-90.786299999999997</v>
      </c>
      <c r="E211" s="78">
        <f t="shared" si="60"/>
        <v>92.213700000000003</v>
      </c>
      <c r="F211" s="61">
        <f t="shared" si="58"/>
        <v>183</v>
      </c>
      <c r="G211" s="84"/>
      <c r="H211" s="84"/>
      <c r="I211" s="84"/>
      <c r="J211" s="84"/>
      <c r="K211" s="84"/>
      <c r="L211" s="84"/>
      <c r="M211" s="84"/>
      <c r="N211" s="84"/>
      <c r="O211" s="79"/>
      <c r="P211" s="72"/>
    </row>
    <row r="212" spans="1:16" ht="15.75" x14ac:dyDescent="0.25">
      <c r="A212" s="72"/>
      <c r="B212" s="72"/>
      <c r="C212" s="76" t="s">
        <v>31</v>
      </c>
      <c r="D212" s="77">
        <f t="shared" si="59"/>
        <v>-69.453999999999994</v>
      </c>
      <c r="E212" s="78">
        <f t="shared" si="60"/>
        <v>70.546000000000006</v>
      </c>
      <c r="F212" s="61">
        <f t="shared" si="58"/>
        <v>140</v>
      </c>
      <c r="G212" s="84"/>
      <c r="H212" s="84"/>
      <c r="I212" s="84"/>
      <c r="J212" s="84"/>
      <c r="K212" s="84"/>
      <c r="L212" s="84"/>
      <c r="M212" s="84"/>
      <c r="N212" s="84"/>
      <c r="O212" s="79"/>
      <c r="P212" s="72"/>
    </row>
    <row r="213" spans="1:16" ht="15.75" x14ac:dyDescent="0.25">
      <c r="A213" s="72"/>
      <c r="B213" s="72"/>
      <c r="C213" s="76" t="s">
        <v>168</v>
      </c>
      <c r="D213" s="77">
        <f t="shared" si="59"/>
        <v>-78.879899999999992</v>
      </c>
      <c r="E213" s="78">
        <f t="shared" si="60"/>
        <v>80.120100000000008</v>
      </c>
      <c r="F213" s="61">
        <f t="shared" si="58"/>
        <v>159</v>
      </c>
      <c r="G213" s="84"/>
      <c r="H213" s="84"/>
      <c r="I213" s="84"/>
      <c r="J213" s="84"/>
      <c r="K213" s="84"/>
      <c r="L213" s="84"/>
      <c r="M213" s="84"/>
      <c r="N213" s="84"/>
      <c r="O213" s="79"/>
      <c r="P213" s="72"/>
    </row>
    <row r="214" spans="1:16" ht="15.75" x14ac:dyDescent="0.25">
      <c r="A214" s="72"/>
      <c r="B214" s="72"/>
      <c r="C214" s="76" t="s">
        <v>165</v>
      </c>
      <c r="D214" s="80">
        <f>SUM(D197:D213)</f>
        <v>-5056.2511999999997</v>
      </c>
      <c r="E214" s="80">
        <f>SUM(E197:E213)</f>
        <v>5135.7488000000003</v>
      </c>
      <c r="F214" s="81">
        <f>SUM(F197:F213)</f>
        <v>10192</v>
      </c>
      <c r="G214" s="81"/>
      <c r="H214" s="81"/>
      <c r="I214" s="81"/>
      <c r="J214" s="81"/>
      <c r="K214" s="81"/>
      <c r="L214" s="81"/>
      <c r="M214" s="81"/>
      <c r="N214" s="81"/>
      <c r="O214" s="72"/>
      <c r="P214" s="72"/>
    </row>
    <row r="224" spans="1:16" ht="16.5" thickBot="1" x14ac:dyDescent="0.3">
      <c r="B224" s="128" t="s">
        <v>74</v>
      </c>
      <c r="C224" s="128"/>
      <c r="D224" s="128"/>
      <c r="E224" s="128"/>
      <c r="F224" s="128"/>
      <c r="G224" s="83"/>
      <c r="H224" s="83"/>
      <c r="I224" s="83"/>
      <c r="J224" s="83"/>
      <c r="K224" s="83"/>
      <c r="L224" s="83"/>
      <c r="M224" s="83"/>
      <c r="N224" s="83"/>
    </row>
    <row r="225" spans="2:16" ht="15.75" thickTop="1" x14ac:dyDescent="0.25">
      <c r="B225" s="129" t="s">
        <v>162</v>
      </c>
      <c r="C225" s="130"/>
      <c r="D225" s="56" t="s">
        <v>163</v>
      </c>
      <c r="E225" s="56" t="s">
        <v>164</v>
      </c>
      <c r="F225" s="57" t="s">
        <v>165</v>
      </c>
      <c r="G225" s="74"/>
      <c r="H225" s="74"/>
      <c r="I225" s="74"/>
      <c r="J225" s="74"/>
      <c r="K225" s="74"/>
      <c r="L225" s="74"/>
      <c r="M225" s="74"/>
      <c r="N225" s="74"/>
      <c r="O225" s="58"/>
      <c r="P225" s="58"/>
    </row>
    <row r="226" spans="2:16" ht="15.75" x14ac:dyDescent="0.25">
      <c r="B226" s="123" t="s">
        <v>166</v>
      </c>
      <c r="C226" s="124"/>
      <c r="D226" s="59">
        <f>F226*0.4961</f>
        <v>597.80049999999994</v>
      </c>
      <c r="E226" s="60">
        <f>F226*0.5039</f>
        <v>607.19950000000006</v>
      </c>
      <c r="F226" s="61">
        <v>1205</v>
      </c>
      <c r="G226" s="84"/>
      <c r="H226" s="84"/>
      <c r="I226" s="84"/>
      <c r="J226" s="84"/>
      <c r="K226" s="84"/>
      <c r="L226" s="84"/>
      <c r="M226" s="84"/>
      <c r="N226" s="84"/>
      <c r="O226" s="62"/>
      <c r="P226" s="62"/>
    </row>
    <row r="227" spans="2:16" ht="15.75" x14ac:dyDescent="0.25">
      <c r="B227" s="123" t="s">
        <v>167</v>
      </c>
      <c r="C227" s="124"/>
      <c r="D227" s="59">
        <f t="shared" ref="D227:D242" si="61">F227*0.4961</f>
        <v>711.90350000000001</v>
      </c>
      <c r="E227" s="60">
        <f t="shared" ref="E227:E242" si="62">F227*0.5039</f>
        <v>723.09649999999999</v>
      </c>
      <c r="F227" s="61">
        <v>1435</v>
      </c>
      <c r="G227" s="84"/>
      <c r="H227" s="84"/>
      <c r="I227" s="84"/>
      <c r="J227" s="84"/>
      <c r="K227" s="84"/>
      <c r="L227" s="84"/>
      <c r="M227" s="84"/>
      <c r="N227" s="84"/>
      <c r="O227" s="62"/>
      <c r="P227" s="62"/>
    </row>
    <row r="228" spans="2:16" ht="15.75" x14ac:dyDescent="0.25">
      <c r="B228" s="123" t="s">
        <v>37</v>
      </c>
      <c r="C228" s="124"/>
      <c r="D228" s="59">
        <f t="shared" si="61"/>
        <v>695.03610000000003</v>
      </c>
      <c r="E228" s="60">
        <f t="shared" si="62"/>
        <v>705.96389999999997</v>
      </c>
      <c r="F228" s="61">
        <v>1401</v>
      </c>
      <c r="G228" s="84"/>
      <c r="H228" s="84"/>
      <c r="I228" s="84"/>
      <c r="J228" s="84"/>
      <c r="K228" s="84"/>
      <c r="L228" s="84"/>
      <c r="M228" s="84"/>
      <c r="N228" s="84"/>
      <c r="O228" s="62"/>
      <c r="P228" s="62"/>
    </row>
    <row r="229" spans="2:16" ht="15.75" x14ac:dyDescent="0.25">
      <c r="B229" s="123" t="s">
        <v>38</v>
      </c>
      <c r="C229" s="124"/>
      <c r="D229" s="59">
        <f t="shared" si="61"/>
        <v>674.19989999999996</v>
      </c>
      <c r="E229" s="60">
        <f t="shared" si="62"/>
        <v>684.80010000000004</v>
      </c>
      <c r="F229" s="61">
        <v>1359</v>
      </c>
      <c r="G229" s="84"/>
      <c r="H229" s="84"/>
      <c r="I229" s="84"/>
      <c r="J229" s="84"/>
      <c r="K229" s="84"/>
      <c r="L229" s="84"/>
      <c r="M229" s="84"/>
      <c r="N229" s="84"/>
      <c r="O229" s="62"/>
      <c r="P229" s="62"/>
    </row>
    <row r="230" spans="2:16" ht="15.75" x14ac:dyDescent="0.25">
      <c r="B230" s="123" t="s">
        <v>20</v>
      </c>
      <c r="C230" s="124"/>
      <c r="D230" s="59">
        <f t="shared" si="61"/>
        <v>609.70690000000002</v>
      </c>
      <c r="E230" s="60">
        <f t="shared" si="62"/>
        <v>619.29309999999998</v>
      </c>
      <c r="F230" s="61">
        <v>1229</v>
      </c>
      <c r="G230" s="84"/>
      <c r="H230" s="84"/>
      <c r="I230" s="84"/>
      <c r="J230" s="84"/>
      <c r="K230" s="84"/>
      <c r="L230" s="84"/>
      <c r="M230" s="84"/>
      <c r="N230" s="84"/>
      <c r="O230" s="62"/>
    </row>
    <row r="231" spans="2:16" ht="15.75" x14ac:dyDescent="0.25">
      <c r="B231" s="123" t="s">
        <v>21</v>
      </c>
      <c r="C231" s="124"/>
      <c r="D231" s="59">
        <f t="shared" si="61"/>
        <v>547.19830000000002</v>
      </c>
      <c r="E231" s="60">
        <f t="shared" si="62"/>
        <v>555.80169999999998</v>
      </c>
      <c r="F231" s="61">
        <v>1103</v>
      </c>
      <c r="G231" s="84"/>
      <c r="H231" s="84"/>
      <c r="I231" s="84"/>
      <c r="J231" s="84"/>
      <c r="K231" s="84"/>
      <c r="L231" s="84"/>
      <c r="M231" s="84"/>
      <c r="N231" s="84"/>
      <c r="O231" s="62"/>
    </row>
    <row r="232" spans="2:16" ht="15.75" x14ac:dyDescent="0.25">
      <c r="B232" s="123" t="s">
        <v>22</v>
      </c>
      <c r="C232" s="124"/>
      <c r="D232" s="59">
        <f t="shared" si="61"/>
        <v>461.37299999999999</v>
      </c>
      <c r="E232" s="60">
        <f t="shared" si="62"/>
        <v>468.62700000000001</v>
      </c>
      <c r="F232" s="61">
        <v>930</v>
      </c>
      <c r="G232" s="84"/>
      <c r="H232" s="84"/>
      <c r="I232" s="84"/>
      <c r="J232" s="84"/>
      <c r="K232" s="84"/>
      <c r="L232" s="84"/>
      <c r="M232" s="84"/>
      <c r="N232" s="84"/>
      <c r="O232" s="62"/>
    </row>
    <row r="233" spans="2:16" ht="15.75" x14ac:dyDescent="0.25">
      <c r="B233" s="123" t="s">
        <v>23</v>
      </c>
      <c r="C233" s="124"/>
      <c r="D233" s="59">
        <f t="shared" si="61"/>
        <v>431.60699999999997</v>
      </c>
      <c r="E233" s="60">
        <f t="shared" si="62"/>
        <v>438.39300000000003</v>
      </c>
      <c r="F233" s="61">
        <v>870</v>
      </c>
      <c r="G233" s="84"/>
      <c r="H233" s="84"/>
      <c r="I233" s="84"/>
      <c r="J233" s="84"/>
      <c r="K233" s="84"/>
      <c r="L233" s="84"/>
      <c r="M233" s="84"/>
      <c r="N233" s="84"/>
      <c r="O233" s="62"/>
    </row>
    <row r="234" spans="2:16" ht="15.75" x14ac:dyDescent="0.25">
      <c r="B234" s="123" t="s">
        <v>24</v>
      </c>
      <c r="C234" s="124"/>
      <c r="D234" s="59">
        <f t="shared" si="61"/>
        <v>389.93459999999999</v>
      </c>
      <c r="E234" s="60">
        <f t="shared" si="62"/>
        <v>396.06540000000001</v>
      </c>
      <c r="F234" s="61">
        <v>786</v>
      </c>
      <c r="G234" s="84"/>
      <c r="H234" s="84"/>
      <c r="I234" s="84"/>
      <c r="J234" s="84"/>
      <c r="K234" s="84"/>
      <c r="L234" s="84"/>
      <c r="M234" s="84"/>
      <c r="N234" s="84"/>
      <c r="O234" s="62"/>
    </row>
    <row r="235" spans="2:16" ht="15.75" x14ac:dyDescent="0.25">
      <c r="B235" s="123" t="s">
        <v>25</v>
      </c>
      <c r="C235" s="124"/>
      <c r="D235" s="59">
        <f t="shared" si="61"/>
        <v>320.97669999999999</v>
      </c>
      <c r="E235" s="60">
        <f t="shared" si="62"/>
        <v>326.02330000000001</v>
      </c>
      <c r="F235" s="61">
        <v>647</v>
      </c>
      <c r="G235" s="84"/>
      <c r="H235" s="84"/>
      <c r="I235" s="84"/>
      <c r="J235" s="84"/>
      <c r="K235" s="84"/>
      <c r="L235" s="84"/>
      <c r="M235" s="84"/>
      <c r="N235" s="84"/>
      <c r="O235" s="62"/>
    </row>
    <row r="236" spans="2:16" ht="15.75" x14ac:dyDescent="0.25">
      <c r="B236" s="123" t="s">
        <v>26</v>
      </c>
      <c r="C236" s="124"/>
      <c r="D236" s="59">
        <f t="shared" si="61"/>
        <v>269.8784</v>
      </c>
      <c r="E236" s="60">
        <f t="shared" si="62"/>
        <v>274.1216</v>
      </c>
      <c r="F236" s="61">
        <v>544</v>
      </c>
      <c r="G236" s="84"/>
      <c r="H236" s="84"/>
      <c r="I236" s="84"/>
      <c r="J236" s="84"/>
      <c r="K236" s="84"/>
      <c r="L236" s="84"/>
      <c r="M236" s="84"/>
      <c r="N236" s="84"/>
      <c r="O236" s="62"/>
      <c r="P236" s="62"/>
    </row>
    <row r="237" spans="2:16" ht="15.75" x14ac:dyDescent="0.25">
      <c r="B237" s="123" t="s">
        <v>27</v>
      </c>
      <c r="C237" s="124"/>
      <c r="D237" s="59">
        <f t="shared" si="61"/>
        <v>244.57729999999998</v>
      </c>
      <c r="E237" s="60">
        <f t="shared" si="62"/>
        <v>248.42270000000002</v>
      </c>
      <c r="F237" s="61">
        <v>493</v>
      </c>
      <c r="G237" s="84"/>
      <c r="H237" s="84"/>
      <c r="I237" s="84"/>
      <c r="J237" s="84"/>
      <c r="K237" s="84"/>
      <c r="L237" s="84"/>
      <c r="M237" s="84"/>
      <c r="N237" s="84"/>
      <c r="O237" s="62"/>
      <c r="P237" s="62"/>
    </row>
    <row r="238" spans="2:16" ht="15.75" x14ac:dyDescent="0.25">
      <c r="B238" s="123" t="s">
        <v>28</v>
      </c>
      <c r="C238" s="124"/>
      <c r="D238" s="59">
        <f t="shared" si="61"/>
        <v>203.40099999999998</v>
      </c>
      <c r="E238" s="60">
        <f t="shared" si="62"/>
        <v>206.59900000000002</v>
      </c>
      <c r="F238" s="61">
        <v>410</v>
      </c>
      <c r="G238" s="84"/>
      <c r="H238" s="84"/>
      <c r="I238" s="84"/>
      <c r="J238" s="84"/>
      <c r="K238" s="84"/>
      <c r="L238" s="84"/>
      <c r="M238" s="84"/>
      <c r="N238" s="84"/>
      <c r="O238" s="62"/>
      <c r="P238" s="62"/>
    </row>
    <row r="239" spans="2:16" ht="15.75" x14ac:dyDescent="0.25">
      <c r="B239" s="123" t="s">
        <v>29</v>
      </c>
      <c r="C239" s="124"/>
      <c r="D239" s="59">
        <f t="shared" si="61"/>
        <v>171.6506</v>
      </c>
      <c r="E239" s="60">
        <f t="shared" si="62"/>
        <v>174.3494</v>
      </c>
      <c r="F239" s="61">
        <v>346</v>
      </c>
      <c r="G239" s="84"/>
      <c r="H239" s="84"/>
      <c r="I239" s="84"/>
      <c r="J239" s="84"/>
      <c r="K239" s="84"/>
      <c r="L239" s="84"/>
      <c r="M239" s="84"/>
      <c r="N239" s="84"/>
      <c r="O239" s="62"/>
      <c r="P239" s="62"/>
    </row>
    <row r="240" spans="2:16" ht="15.75" x14ac:dyDescent="0.25">
      <c r="B240" s="123" t="s">
        <v>30</v>
      </c>
      <c r="C240" s="124"/>
      <c r="D240" s="59">
        <f t="shared" si="61"/>
        <v>120.05619999999999</v>
      </c>
      <c r="E240" s="60">
        <f t="shared" si="62"/>
        <v>121.94380000000001</v>
      </c>
      <c r="F240" s="61">
        <v>242</v>
      </c>
      <c r="G240" s="84"/>
      <c r="H240" s="84"/>
      <c r="I240" s="84"/>
      <c r="J240" s="84"/>
      <c r="K240" s="84"/>
      <c r="L240" s="84"/>
      <c r="M240" s="84"/>
      <c r="N240" s="84"/>
      <c r="O240" s="62"/>
      <c r="P240" s="62"/>
    </row>
    <row r="241" spans="1:16" ht="15.75" x14ac:dyDescent="0.25">
      <c r="B241" s="123" t="s">
        <v>31</v>
      </c>
      <c r="C241" s="124"/>
      <c r="D241" s="59">
        <f t="shared" si="61"/>
        <v>90.786299999999997</v>
      </c>
      <c r="E241" s="60">
        <f t="shared" si="62"/>
        <v>92.213700000000003</v>
      </c>
      <c r="F241" s="61">
        <v>183</v>
      </c>
      <c r="G241" s="84"/>
      <c r="H241" s="84"/>
      <c r="I241" s="84"/>
      <c r="J241" s="84"/>
      <c r="K241" s="84"/>
      <c r="L241" s="84"/>
      <c r="M241" s="84"/>
      <c r="N241" s="84"/>
      <c r="O241" s="62"/>
      <c r="P241" s="62"/>
    </row>
    <row r="242" spans="1:16" ht="15.75" x14ac:dyDescent="0.25">
      <c r="B242" s="123" t="s">
        <v>168</v>
      </c>
      <c r="C242" s="124"/>
      <c r="D242" s="59">
        <f t="shared" si="61"/>
        <v>103.6849</v>
      </c>
      <c r="E242" s="60">
        <f t="shared" si="62"/>
        <v>105.3151</v>
      </c>
      <c r="F242" s="61">
        <v>209</v>
      </c>
      <c r="G242" s="84"/>
      <c r="H242" s="84"/>
      <c r="I242" s="84"/>
      <c r="J242" s="84"/>
      <c r="K242" s="84"/>
      <c r="L242" s="84"/>
      <c r="M242" s="84"/>
      <c r="N242" s="84"/>
      <c r="O242" s="62"/>
      <c r="P242" s="62"/>
    </row>
    <row r="243" spans="1:16" ht="16.5" thickBot="1" x14ac:dyDescent="0.3">
      <c r="B243" s="125" t="s">
        <v>165</v>
      </c>
      <c r="C243" s="126"/>
      <c r="D243" s="63">
        <f>SUM(D226:D242)</f>
        <v>6643.7711999999992</v>
      </c>
      <c r="E243" s="63">
        <f>SUM(E226:E242)</f>
        <v>6748.2288000000008</v>
      </c>
      <c r="F243" s="64">
        <f>SUM(F226:F242)</f>
        <v>13392</v>
      </c>
      <c r="G243" s="85"/>
      <c r="H243" s="85"/>
      <c r="I243" s="85"/>
      <c r="J243" s="85"/>
      <c r="K243" s="85"/>
      <c r="L243" s="85"/>
      <c r="M243" s="85"/>
      <c r="N243" s="85"/>
    </row>
    <row r="244" spans="1:16" ht="15.75" thickTop="1" x14ac:dyDescent="0.25">
      <c r="B244" s="127" t="s">
        <v>169</v>
      </c>
      <c r="C244" s="127"/>
      <c r="D244" s="127"/>
      <c r="E244" s="127"/>
      <c r="F244" s="127"/>
      <c r="G244" s="86"/>
      <c r="H244" s="86"/>
      <c r="I244" s="86"/>
      <c r="J244" s="86"/>
      <c r="K244" s="86"/>
      <c r="L244" s="86"/>
      <c r="M244" s="86"/>
      <c r="N244" s="86"/>
      <c r="O244" s="65"/>
    </row>
    <row r="245" spans="1:16" x14ac:dyDescent="0.25">
      <c r="B245" s="65"/>
      <c r="C245" s="65"/>
      <c r="D245" s="58"/>
      <c r="E245" s="65"/>
      <c r="F245" s="66"/>
      <c r="G245" s="66"/>
      <c r="H245" s="66"/>
      <c r="I245" s="66"/>
      <c r="J245" s="66"/>
      <c r="K245" s="66"/>
      <c r="L245" s="66"/>
      <c r="M245" s="66"/>
      <c r="N245" s="66"/>
      <c r="O245" s="65"/>
      <c r="P245" s="65"/>
    </row>
    <row r="246" spans="1:16" ht="18" x14ac:dyDescent="0.25">
      <c r="A246" s="121" t="s">
        <v>170</v>
      </c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65"/>
    </row>
    <row r="247" spans="1:16" ht="15.75" x14ac:dyDescent="0.25">
      <c r="B247" s="122" t="str">
        <f>+B224</f>
        <v>MICRO RED CHECCA</v>
      </c>
      <c r="C247" s="122"/>
      <c r="D247" s="122"/>
      <c r="E247" s="122"/>
      <c r="F247" s="122"/>
      <c r="G247" s="83"/>
      <c r="H247" s="83"/>
      <c r="I247" s="83"/>
      <c r="J247" s="83"/>
      <c r="K247" s="83"/>
      <c r="L247" s="83"/>
      <c r="M247" s="83"/>
      <c r="N247" s="83"/>
    </row>
    <row r="248" spans="1:16" x14ac:dyDescent="0.25">
      <c r="D248" s="67" t="s">
        <v>162</v>
      </c>
      <c r="E248" s="68"/>
    </row>
    <row r="249" spans="1:16" x14ac:dyDescent="0.25">
      <c r="D249" s="67" t="s">
        <v>168</v>
      </c>
      <c r="E249" s="68"/>
    </row>
    <row r="250" spans="1:16" x14ac:dyDescent="0.25">
      <c r="D250" s="67" t="s">
        <v>31</v>
      </c>
      <c r="E250" s="68"/>
    </row>
    <row r="251" spans="1:16" x14ac:dyDescent="0.25">
      <c r="D251" s="67" t="s">
        <v>30</v>
      </c>
      <c r="E251" s="68"/>
    </row>
    <row r="252" spans="1:16" x14ac:dyDescent="0.25">
      <c r="D252" s="67" t="s">
        <v>29</v>
      </c>
      <c r="E252" s="68"/>
    </row>
    <row r="253" spans="1:16" x14ac:dyDescent="0.25">
      <c r="D253" s="67" t="s">
        <v>28</v>
      </c>
      <c r="E253" s="68"/>
    </row>
    <row r="254" spans="1:16" x14ac:dyDescent="0.25">
      <c r="D254" s="67" t="s">
        <v>27</v>
      </c>
      <c r="E254" s="68"/>
    </row>
    <row r="255" spans="1:16" x14ac:dyDescent="0.25">
      <c r="D255" s="67" t="s">
        <v>26</v>
      </c>
      <c r="E255" s="68"/>
    </row>
    <row r="256" spans="1:16" x14ac:dyDescent="0.25">
      <c r="D256" s="67" t="s">
        <v>25</v>
      </c>
      <c r="E256" s="68"/>
    </row>
    <row r="257" spans="1:16" x14ac:dyDescent="0.25">
      <c r="D257" s="67" t="s">
        <v>24</v>
      </c>
      <c r="E257" s="68"/>
    </row>
    <row r="258" spans="1:16" x14ac:dyDescent="0.25">
      <c r="D258" s="67" t="s">
        <v>23</v>
      </c>
      <c r="E258" s="68"/>
    </row>
    <row r="259" spans="1:16" x14ac:dyDescent="0.25">
      <c r="D259" s="67" t="s">
        <v>22</v>
      </c>
      <c r="E259" s="68"/>
    </row>
    <row r="260" spans="1:16" x14ac:dyDescent="0.25">
      <c r="D260" s="67" t="s">
        <v>21</v>
      </c>
      <c r="E260" s="68"/>
    </row>
    <row r="261" spans="1:16" x14ac:dyDescent="0.25">
      <c r="D261" s="67" t="s">
        <v>20</v>
      </c>
      <c r="E261" s="68"/>
    </row>
    <row r="262" spans="1:16" x14ac:dyDescent="0.25">
      <c r="D262" s="67" t="s">
        <v>38</v>
      </c>
      <c r="E262" s="68"/>
    </row>
    <row r="263" spans="1:16" x14ac:dyDescent="0.25">
      <c r="D263" s="67" t="s">
        <v>37</v>
      </c>
      <c r="E263" s="68"/>
    </row>
    <row r="264" spans="1:16" x14ac:dyDescent="0.25">
      <c r="D264" s="67" t="s">
        <v>167</v>
      </c>
      <c r="E264" s="68"/>
    </row>
    <row r="265" spans="1:16" x14ac:dyDescent="0.25">
      <c r="D265" s="67" t="s">
        <v>166</v>
      </c>
      <c r="E265" s="68"/>
    </row>
    <row r="266" spans="1:16" x14ac:dyDescent="0.25">
      <c r="D266" s="69"/>
      <c r="E266" s="67"/>
    </row>
    <row r="267" spans="1:16" x14ac:dyDescent="0.25">
      <c r="D267" s="69"/>
      <c r="E267" s="70"/>
    </row>
    <row r="268" spans="1:16" x14ac:dyDescent="0.25">
      <c r="D268" s="69"/>
      <c r="E268" s="71"/>
    </row>
    <row r="269" spans="1:16" x14ac:dyDescent="0.25">
      <c r="A269" s="72"/>
      <c r="B269" s="72"/>
      <c r="C269" s="73" t="s">
        <v>162</v>
      </c>
      <c r="D269" s="74" t="s">
        <v>163</v>
      </c>
      <c r="E269" s="74" t="s">
        <v>164</v>
      </c>
      <c r="F269" s="74" t="s">
        <v>165</v>
      </c>
      <c r="G269" s="74"/>
      <c r="H269" s="74"/>
      <c r="I269" s="74"/>
      <c r="J269" s="74"/>
      <c r="K269" s="74"/>
      <c r="L269" s="74"/>
      <c r="M269" s="74"/>
      <c r="N269" s="74"/>
      <c r="O269" s="75"/>
      <c r="P269" s="72"/>
    </row>
    <row r="270" spans="1:16" ht="15.75" x14ac:dyDescent="0.25">
      <c r="A270" s="72"/>
      <c r="B270" s="72"/>
      <c r="C270" s="76" t="s">
        <v>166</v>
      </c>
      <c r="D270" s="77">
        <f>-F270*0.4961</f>
        <v>-597.80049999999994</v>
      </c>
      <c r="E270" s="78">
        <f>F270*0.5039</f>
        <v>607.19950000000006</v>
      </c>
      <c r="F270" s="61">
        <f t="shared" ref="F270:F286" si="63">+F226</f>
        <v>1205</v>
      </c>
      <c r="G270" s="84"/>
      <c r="H270" s="84"/>
      <c r="I270" s="84"/>
      <c r="J270" s="84"/>
      <c r="K270" s="84"/>
      <c r="L270" s="84"/>
      <c r="M270" s="84"/>
      <c r="N270" s="84"/>
      <c r="O270" s="79"/>
      <c r="P270" s="72"/>
    </row>
    <row r="271" spans="1:16" ht="15.75" x14ac:dyDescent="0.25">
      <c r="A271" s="72"/>
      <c r="B271" s="72"/>
      <c r="C271" s="76" t="s">
        <v>167</v>
      </c>
      <c r="D271" s="77">
        <f t="shared" ref="D271:D286" si="64">-F271*0.4961</f>
        <v>-711.90350000000001</v>
      </c>
      <c r="E271" s="78">
        <f t="shared" ref="E271:E286" si="65">F271*0.5039</f>
        <v>723.09649999999999</v>
      </c>
      <c r="F271" s="61">
        <f t="shared" si="63"/>
        <v>1435</v>
      </c>
      <c r="G271" s="84"/>
      <c r="H271" s="84"/>
      <c r="I271" s="84"/>
      <c r="J271" s="84"/>
      <c r="K271" s="84"/>
      <c r="L271" s="84"/>
      <c r="M271" s="84"/>
      <c r="N271" s="84"/>
      <c r="O271" s="79"/>
      <c r="P271" s="72"/>
    </row>
    <row r="272" spans="1:16" ht="15.75" x14ac:dyDescent="0.25">
      <c r="A272" s="72"/>
      <c r="B272" s="72"/>
      <c r="C272" s="76" t="s">
        <v>37</v>
      </c>
      <c r="D272" s="77">
        <f t="shared" si="64"/>
        <v>-695.03610000000003</v>
      </c>
      <c r="E272" s="78">
        <f t="shared" si="65"/>
        <v>705.96389999999997</v>
      </c>
      <c r="F272" s="61">
        <f t="shared" si="63"/>
        <v>1401</v>
      </c>
      <c r="G272" s="84"/>
      <c r="H272" s="84"/>
      <c r="I272" s="84"/>
      <c r="J272" s="84"/>
      <c r="K272" s="84"/>
      <c r="L272" s="84"/>
      <c r="M272" s="84"/>
      <c r="N272" s="84"/>
      <c r="O272" s="79"/>
      <c r="P272" s="72"/>
    </row>
    <row r="273" spans="1:16" ht="15.75" x14ac:dyDescent="0.25">
      <c r="A273" s="72"/>
      <c r="B273" s="72"/>
      <c r="C273" s="76" t="s">
        <v>38</v>
      </c>
      <c r="D273" s="77">
        <f t="shared" si="64"/>
        <v>-674.19989999999996</v>
      </c>
      <c r="E273" s="78">
        <f t="shared" si="65"/>
        <v>684.80010000000004</v>
      </c>
      <c r="F273" s="61">
        <f t="shared" si="63"/>
        <v>1359</v>
      </c>
      <c r="G273" s="84"/>
      <c r="H273" s="84"/>
      <c r="I273" s="84"/>
      <c r="J273" s="84"/>
      <c r="K273" s="84"/>
      <c r="L273" s="84"/>
      <c r="M273" s="84"/>
      <c r="N273" s="84"/>
      <c r="O273" s="79"/>
      <c r="P273" s="72"/>
    </row>
    <row r="274" spans="1:16" ht="15.75" x14ac:dyDescent="0.25">
      <c r="A274" s="72"/>
      <c r="B274" s="72"/>
      <c r="C274" s="76" t="s">
        <v>20</v>
      </c>
      <c r="D274" s="77">
        <f t="shared" si="64"/>
        <v>-609.70690000000002</v>
      </c>
      <c r="E274" s="78">
        <f t="shared" si="65"/>
        <v>619.29309999999998</v>
      </c>
      <c r="F274" s="61">
        <f t="shared" si="63"/>
        <v>1229</v>
      </c>
      <c r="G274" s="84"/>
      <c r="H274" s="84"/>
      <c r="I274" s="84"/>
      <c r="J274" s="84"/>
      <c r="K274" s="84"/>
      <c r="L274" s="84"/>
      <c r="M274" s="84"/>
      <c r="N274" s="84"/>
      <c r="O274" s="79"/>
      <c r="P274" s="72"/>
    </row>
    <row r="275" spans="1:16" ht="15.75" x14ac:dyDescent="0.25">
      <c r="A275" s="72"/>
      <c r="B275" s="72"/>
      <c r="C275" s="76" t="s">
        <v>21</v>
      </c>
      <c r="D275" s="77">
        <f t="shared" si="64"/>
        <v>-547.19830000000002</v>
      </c>
      <c r="E275" s="78">
        <f t="shared" si="65"/>
        <v>555.80169999999998</v>
      </c>
      <c r="F275" s="61">
        <f t="shared" si="63"/>
        <v>1103</v>
      </c>
      <c r="G275" s="84"/>
      <c r="H275" s="84"/>
      <c r="I275" s="84"/>
      <c r="J275" s="84"/>
      <c r="K275" s="84"/>
      <c r="L275" s="84"/>
      <c r="M275" s="84"/>
      <c r="N275" s="84"/>
      <c r="O275" s="79"/>
      <c r="P275" s="72"/>
    </row>
    <row r="276" spans="1:16" ht="15.75" x14ac:dyDescent="0.25">
      <c r="A276" s="72"/>
      <c r="B276" s="72"/>
      <c r="C276" s="76" t="s">
        <v>22</v>
      </c>
      <c r="D276" s="77">
        <f t="shared" si="64"/>
        <v>-461.37299999999999</v>
      </c>
      <c r="E276" s="78">
        <f t="shared" si="65"/>
        <v>468.62700000000001</v>
      </c>
      <c r="F276" s="61">
        <f t="shared" si="63"/>
        <v>930</v>
      </c>
      <c r="G276" s="84"/>
      <c r="H276" s="84"/>
      <c r="I276" s="84"/>
      <c r="J276" s="84"/>
      <c r="K276" s="84"/>
      <c r="L276" s="84"/>
      <c r="M276" s="84"/>
      <c r="N276" s="84"/>
      <c r="O276" s="79"/>
      <c r="P276" s="72"/>
    </row>
    <row r="277" spans="1:16" ht="15.75" x14ac:dyDescent="0.25">
      <c r="A277" s="72"/>
      <c r="B277" s="72"/>
      <c r="C277" s="76" t="s">
        <v>23</v>
      </c>
      <c r="D277" s="77">
        <f t="shared" si="64"/>
        <v>-431.60699999999997</v>
      </c>
      <c r="E277" s="78">
        <f t="shared" si="65"/>
        <v>438.39300000000003</v>
      </c>
      <c r="F277" s="61">
        <f t="shared" si="63"/>
        <v>870</v>
      </c>
      <c r="G277" s="84"/>
      <c r="H277" s="84"/>
      <c r="I277" s="84"/>
      <c r="J277" s="84"/>
      <c r="K277" s="84"/>
      <c r="L277" s="84"/>
      <c r="M277" s="84"/>
      <c r="N277" s="84"/>
      <c r="O277" s="79"/>
      <c r="P277" s="72"/>
    </row>
    <row r="278" spans="1:16" ht="15.75" x14ac:dyDescent="0.25">
      <c r="A278" s="72"/>
      <c r="B278" s="72"/>
      <c r="C278" s="76" t="s">
        <v>24</v>
      </c>
      <c r="D278" s="77">
        <f t="shared" si="64"/>
        <v>-389.93459999999999</v>
      </c>
      <c r="E278" s="78">
        <f t="shared" si="65"/>
        <v>396.06540000000001</v>
      </c>
      <c r="F278" s="61">
        <f t="shared" si="63"/>
        <v>786</v>
      </c>
      <c r="G278" s="84"/>
      <c r="H278" s="84"/>
      <c r="I278" s="84"/>
      <c r="J278" s="84"/>
      <c r="K278" s="84"/>
      <c r="L278" s="84"/>
      <c r="M278" s="84"/>
      <c r="N278" s="84"/>
      <c r="O278" s="79"/>
      <c r="P278" s="72"/>
    </row>
    <row r="279" spans="1:16" ht="15.75" x14ac:dyDescent="0.25">
      <c r="A279" s="72"/>
      <c r="B279" s="72"/>
      <c r="C279" s="76" t="s">
        <v>25</v>
      </c>
      <c r="D279" s="77">
        <f t="shared" si="64"/>
        <v>-320.97669999999999</v>
      </c>
      <c r="E279" s="78">
        <f t="shared" si="65"/>
        <v>326.02330000000001</v>
      </c>
      <c r="F279" s="61">
        <f t="shared" si="63"/>
        <v>647</v>
      </c>
      <c r="G279" s="84"/>
      <c r="H279" s="84"/>
      <c r="I279" s="84"/>
      <c r="J279" s="84"/>
      <c r="K279" s="84"/>
      <c r="L279" s="84"/>
      <c r="M279" s="84"/>
      <c r="N279" s="84"/>
      <c r="O279" s="79"/>
      <c r="P279" s="72"/>
    </row>
    <row r="280" spans="1:16" ht="15.75" x14ac:dyDescent="0.25">
      <c r="A280" s="72"/>
      <c r="B280" s="72"/>
      <c r="C280" s="76" t="s">
        <v>26</v>
      </c>
      <c r="D280" s="77">
        <f t="shared" si="64"/>
        <v>-269.8784</v>
      </c>
      <c r="E280" s="78">
        <f t="shared" si="65"/>
        <v>274.1216</v>
      </c>
      <c r="F280" s="61">
        <f t="shared" si="63"/>
        <v>544</v>
      </c>
      <c r="G280" s="84"/>
      <c r="H280" s="84"/>
      <c r="I280" s="84"/>
      <c r="J280" s="84"/>
      <c r="K280" s="84"/>
      <c r="L280" s="84"/>
      <c r="M280" s="84"/>
      <c r="N280" s="84"/>
      <c r="O280" s="79"/>
      <c r="P280" s="72"/>
    </row>
    <row r="281" spans="1:16" ht="15.75" x14ac:dyDescent="0.25">
      <c r="A281" s="72"/>
      <c r="B281" s="72"/>
      <c r="C281" s="76" t="s">
        <v>27</v>
      </c>
      <c r="D281" s="77">
        <f t="shared" si="64"/>
        <v>-244.57729999999998</v>
      </c>
      <c r="E281" s="78">
        <f t="shared" si="65"/>
        <v>248.42270000000002</v>
      </c>
      <c r="F281" s="61">
        <f t="shared" si="63"/>
        <v>493</v>
      </c>
      <c r="G281" s="84"/>
      <c r="H281" s="84"/>
      <c r="I281" s="84"/>
      <c r="J281" s="84"/>
      <c r="K281" s="84"/>
      <c r="L281" s="84"/>
      <c r="M281" s="84"/>
      <c r="N281" s="84"/>
      <c r="O281" s="79"/>
      <c r="P281" s="72"/>
    </row>
    <row r="282" spans="1:16" ht="15.75" x14ac:dyDescent="0.25">
      <c r="A282" s="72"/>
      <c r="B282" s="72"/>
      <c r="C282" s="76" t="s">
        <v>28</v>
      </c>
      <c r="D282" s="77">
        <f t="shared" si="64"/>
        <v>-203.40099999999998</v>
      </c>
      <c r="E282" s="78">
        <f t="shared" si="65"/>
        <v>206.59900000000002</v>
      </c>
      <c r="F282" s="61">
        <f t="shared" si="63"/>
        <v>410</v>
      </c>
      <c r="G282" s="84"/>
      <c r="H282" s="84"/>
      <c r="I282" s="84"/>
      <c r="J282" s="84"/>
      <c r="K282" s="84"/>
      <c r="L282" s="84"/>
      <c r="M282" s="84"/>
      <c r="N282" s="84"/>
      <c r="O282" s="79"/>
      <c r="P282" s="72"/>
    </row>
    <row r="283" spans="1:16" ht="15.75" x14ac:dyDescent="0.25">
      <c r="A283" s="72"/>
      <c r="B283" s="72"/>
      <c r="C283" s="76" t="s">
        <v>29</v>
      </c>
      <c r="D283" s="77">
        <f t="shared" si="64"/>
        <v>-171.6506</v>
      </c>
      <c r="E283" s="78">
        <f t="shared" si="65"/>
        <v>174.3494</v>
      </c>
      <c r="F283" s="61">
        <f t="shared" si="63"/>
        <v>346</v>
      </c>
      <c r="G283" s="84"/>
      <c r="H283" s="84"/>
      <c r="I283" s="84"/>
      <c r="J283" s="84"/>
      <c r="K283" s="84"/>
      <c r="L283" s="84"/>
      <c r="M283" s="84"/>
      <c r="N283" s="84"/>
      <c r="O283" s="79"/>
      <c r="P283" s="72"/>
    </row>
    <row r="284" spans="1:16" ht="15.75" x14ac:dyDescent="0.25">
      <c r="A284" s="72"/>
      <c r="B284" s="72"/>
      <c r="C284" s="76" t="s">
        <v>30</v>
      </c>
      <c r="D284" s="77">
        <f t="shared" si="64"/>
        <v>-120.05619999999999</v>
      </c>
      <c r="E284" s="78">
        <f t="shared" si="65"/>
        <v>121.94380000000001</v>
      </c>
      <c r="F284" s="61">
        <f t="shared" si="63"/>
        <v>242</v>
      </c>
      <c r="G284" s="84"/>
      <c r="H284" s="84"/>
      <c r="I284" s="84"/>
      <c r="J284" s="84"/>
      <c r="K284" s="84"/>
      <c r="L284" s="84"/>
      <c r="M284" s="84"/>
      <c r="N284" s="84"/>
      <c r="O284" s="79"/>
      <c r="P284" s="72"/>
    </row>
    <row r="285" spans="1:16" ht="15.75" x14ac:dyDescent="0.25">
      <c r="A285" s="72"/>
      <c r="B285" s="72"/>
      <c r="C285" s="76" t="s">
        <v>31</v>
      </c>
      <c r="D285" s="77">
        <f t="shared" si="64"/>
        <v>-90.786299999999997</v>
      </c>
      <c r="E285" s="78">
        <f t="shared" si="65"/>
        <v>92.213700000000003</v>
      </c>
      <c r="F285" s="61">
        <f t="shared" si="63"/>
        <v>183</v>
      </c>
      <c r="G285" s="84"/>
      <c r="H285" s="84"/>
      <c r="I285" s="84"/>
      <c r="J285" s="84"/>
      <c r="K285" s="84"/>
      <c r="L285" s="84"/>
      <c r="M285" s="84"/>
      <c r="N285" s="84"/>
      <c r="O285" s="79"/>
      <c r="P285" s="72"/>
    </row>
    <row r="286" spans="1:16" ht="15.75" x14ac:dyDescent="0.25">
      <c r="A286" s="72"/>
      <c r="B286" s="72"/>
      <c r="C286" s="76" t="s">
        <v>168</v>
      </c>
      <c r="D286" s="77">
        <f t="shared" si="64"/>
        <v>-103.6849</v>
      </c>
      <c r="E286" s="78">
        <f t="shared" si="65"/>
        <v>105.3151</v>
      </c>
      <c r="F286" s="61">
        <f t="shared" si="63"/>
        <v>209</v>
      </c>
      <c r="G286" s="84"/>
      <c r="H286" s="84"/>
      <c r="I286" s="84"/>
      <c r="J286" s="84"/>
      <c r="K286" s="84"/>
      <c r="L286" s="84"/>
      <c r="M286" s="84"/>
      <c r="N286" s="84"/>
      <c r="O286" s="79"/>
      <c r="P286" s="72"/>
    </row>
    <row r="287" spans="1:16" ht="15.75" x14ac:dyDescent="0.25">
      <c r="A287" s="72"/>
      <c r="B287" s="72"/>
      <c r="C287" s="76" t="s">
        <v>165</v>
      </c>
      <c r="D287" s="80">
        <f>SUM(D270:D286)</f>
        <v>-6643.7711999999992</v>
      </c>
      <c r="E287" s="80">
        <f>SUM(E270:E286)</f>
        <v>6748.2288000000008</v>
      </c>
      <c r="F287" s="81">
        <f>SUM(F270:F286)</f>
        <v>13392</v>
      </c>
      <c r="G287" s="81"/>
      <c r="H287" s="81"/>
      <c r="I287" s="81"/>
      <c r="J287" s="81"/>
      <c r="K287" s="81"/>
      <c r="L287" s="81"/>
      <c r="M287" s="81"/>
      <c r="N287" s="81"/>
      <c r="O287" s="72"/>
      <c r="P287" s="72"/>
    </row>
    <row r="297" spans="2:16" ht="16.5" thickBot="1" x14ac:dyDescent="0.3">
      <c r="B297" s="128" t="s">
        <v>172</v>
      </c>
      <c r="C297" s="128"/>
      <c r="D297" s="128"/>
      <c r="E297" s="128"/>
      <c r="F297" s="128"/>
      <c r="G297" s="83"/>
      <c r="H297" s="83"/>
      <c r="I297" s="83"/>
      <c r="J297" s="83"/>
      <c r="K297" s="83"/>
      <c r="L297" s="83"/>
      <c r="M297" s="83"/>
      <c r="N297" s="83"/>
    </row>
    <row r="298" spans="2:16" ht="15.75" thickTop="1" x14ac:dyDescent="0.25">
      <c r="B298" s="129" t="s">
        <v>162</v>
      </c>
      <c r="C298" s="130"/>
      <c r="D298" s="56" t="s">
        <v>163</v>
      </c>
      <c r="E298" s="56" t="s">
        <v>164</v>
      </c>
      <c r="F298" s="57" t="s">
        <v>165</v>
      </c>
      <c r="G298" s="74"/>
      <c r="H298" s="74"/>
      <c r="I298" s="74"/>
      <c r="J298" s="74"/>
      <c r="K298" s="74"/>
      <c r="L298" s="74"/>
      <c r="M298" s="74"/>
      <c r="N298" s="74"/>
      <c r="O298" s="58"/>
      <c r="P298" s="58"/>
    </row>
    <row r="299" spans="2:16" ht="15.75" x14ac:dyDescent="0.25">
      <c r="B299" s="123" t="s">
        <v>166</v>
      </c>
      <c r="C299" s="124"/>
      <c r="D299" s="59">
        <f>F299*0.4961</f>
        <v>516.44010000000003</v>
      </c>
      <c r="E299" s="60">
        <f>F299*0.5039</f>
        <v>524.55989999999997</v>
      </c>
      <c r="F299" s="61">
        <v>1041</v>
      </c>
      <c r="G299" s="84"/>
      <c r="H299" s="84"/>
      <c r="I299" s="84"/>
      <c r="J299" s="84"/>
      <c r="K299" s="84"/>
      <c r="L299" s="84"/>
      <c r="M299" s="84"/>
      <c r="N299" s="84"/>
      <c r="O299" s="62"/>
      <c r="P299" s="62"/>
    </row>
    <row r="300" spans="2:16" ht="15.75" x14ac:dyDescent="0.25">
      <c r="B300" s="123" t="s">
        <v>167</v>
      </c>
      <c r="C300" s="124"/>
      <c r="D300" s="59">
        <f t="shared" ref="D300:D315" si="66">F300*0.4961</f>
        <v>585.89409999999998</v>
      </c>
      <c r="E300" s="60">
        <f t="shared" ref="E300:E315" si="67">F300*0.5039</f>
        <v>595.10590000000002</v>
      </c>
      <c r="F300" s="61">
        <v>1181</v>
      </c>
      <c r="G300" s="84"/>
      <c r="H300" s="84"/>
      <c r="I300" s="84"/>
      <c r="J300" s="84"/>
      <c r="K300" s="84"/>
      <c r="L300" s="84"/>
      <c r="M300" s="84"/>
      <c r="N300" s="84"/>
      <c r="O300" s="62"/>
      <c r="P300" s="62"/>
    </row>
    <row r="301" spans="2:16" ht="15.75" x14ac:dyDescent="0.25">
      <c r="B301" s="123" t="s">
        <v>37</v>
      </c>
      <c r="C301" s="124"/>
      <c r="D301" s="59">
        <f t="shared" si="66"/>
        <v>621.61329999999998</v>
      </c>
      <c r="E301" s="60">
        <f t="shared" si="67"/>
        <v>631.38670000000002</v>
      </c>
      <c r="F301" s="61">
        <v>1253</v>
      </c>
      <c r="G301" s="84"/>
      <c r="H301" s="84"/>
      <c r="I301" s="84"/>
      <c r="J301" s="84"/>
      <c r="K301" s="84"/>
      <c r="L301" s="84"/>
      <c r="M301" s="84"/>
      <c r="N301" s="84"/>
      <c r="O301" s="62"/>
      <c r="P301" s="62"/>
    </row>
    <row r="302" spans="2:16" ht="15.75" x14ac:dyDescent="0.25">
      <c r="B302" s="123" t="s">
        <v>38</v>
      </c>
      <c r="C302" s="124"/>
      <c r="D302" s="59">
        <f t="shared" si="66"/>
        <v>565.55399999999997</v>
      </c>
      <c r="E302" s="60">
        <f t="shared" si="67"/>
        <v>574.44600000000003</v>
      </c>
      <c r="F302" s="61">
        <v>1140</v>
      </c>
      <c r="G302" s="84"/>
      <c r="H302" s="84"/>
      <c r="I302" s="84"/>
      <c r="J302" s="84"/>
      <c r="K302" s="84"/>
      <c r="L302" s="84"/>
      <c r="M302" s="84"/>
      <c r="N302" s="84"/>
      <c r="O302" s="62"/>
      <c r="P302" s="62"/>
    </row>
    <row r="303" spans="2:16" ht="15.75" x14ac:dyDescent="0.25">
      <c r="B303" s="123" t="s">
        <v>20</v>
      </c>
      <c r="C303" s="124"/>
      <c r="D303" s="59">
        <f t="shared" si="66"/>
        <v>461.37299999999999</v>
      </c>
      <c r="E303" s="60">
        <f t="shared" si="67"/>
        <v>468.62700000000001</v>
      </c>
      <c r="F303" s="61">
        <v>930</v>
      </c>
      <c r="G303" s="84"/>
      <c r="H303" s="84"/>
      <c r="I303" s="84"/>
      <c r="J303" s="84"/>
      <c r="K303" s="84"/>
      <c r="L303" s="84"/>
      <c r="M303" s="84"/>
      <c r="N303" s="84"/>
      <c r="O303" s="62"/>
    </row>
    <row r="304" spans="2:16" ht="15.75" x14ac:dyDescent="0.25">
      <c r="B304" s="123" t="s">
        <v>21</v>
      </c>
      <c r="C304" s="124"/>
      <c r="D304" s="59">
        <f t="shared" si="66"/>
        <v>433.59139999999996</v>
      </c>
      <c r="E304" s="60">
        <f t="shared" si="67"/>
        <v>440.40860000000004</v>
      </c>
      <c r="F304" s="61">
        <v>874</v>
      </c>
      <c r="G304" s="84"/>
      <c r="H304" s="84"/>
      <c r="I304" s="84"/>
      <c r="J304" s="84"/>
      <c r="K304" s="84"/>
      <c r="L304" s="84"/>
      <c r="M304" s="84"/>
      <c r="N304" s="84"/>
      <c r="O304" s="62"/>
    </row>
    <row r="305" spans="1:16" ht="15.75" x14ac:dyDescent="0.25">
      <c r="B305" s="123" t="s">
        <v>22</v>
      </c>
      <c r="C305" s="124"/>
      <c r="D305" s="59">
        <f t="shared" si="66"/>
        <v>384.47749999999996</v>
      </c>
      <c r="E305" s="60">
        <f t="shared" si="67"/>
        <v>390.52250000000004</v>
      </c>
      <c r="F305" s="61">
        <v>775</v>
      </c>
      <c r="G305" s="84"/>
      <c r="H305" s="84"/>
      <c r="I305" s="84"/>
      <c r="J305" s="84"/>
      <c r="K305" s="84"/>
      <c r="L305" s="84"/>
      <c r="M305" s="84"/>
      <c r="N305" s="84"/>
      <c r="O305" s="62"/>
    </row>
    <row r="306" spans="1:16" ht="15.75" x14ac:dyDescent="0.25">
      <c r="B306" s="123" t="s">
        <v>23</v>
      </c>
      <c r="C306" s="124"/>
      <c r="D306" s="59">
        <f t="shared" si="66"/>
        <v>360.66469999999998</v>
      </c>
      <c r="E306" s="60">
        <f t="shared" si="67"/>
        <v>366.33530000000002</v>
      </c>
      <c r="F306" s="61">
        <v>727</v>
      </c>
      <c r="G306" s="84"/>
      <c r="H306" s="84"/>
      <c r="I306" s="84"/>
      <c r="J306" s="84"/>
      <c r="K306" s="84"/>
      <c r="L306" s="84"/>
      <c r="M306" s="84"/>
      <c r="N306" s="84"/>
      <c r="O306" s="62"/>
    </row>
    <row r="307" spans="1:16" ht="15.75" x14ac:dyDescent="0.25">
      <c r="B307" s="123" t="s">
        <v>24</v>
      </c>
      <c r="C307" s="124"/>
      <c r="D307" s="59">
        <f t="shared" si="66"/>
        <v>328.91429999999997</v>
      </c>
      <c r="E307" s="60">
        <f t="shared" si="67"/>
        <v>334.08570000000003</v>
      </c>
      <c r="F307" s="61">
        <v>663</v>
      </c>
      <c r="G307" s="84"/>
      <c r="H307" s="84"/>
      <c r="I307" s="84"/>
      <c r="J307" s="84"/>
      <c r="K307" s="84"/>
      <c r="L307" s="84"/>
      <c r="M307" s="84"/>
      <c r="N307" s="84"/>
      <c r="O307" s="62"/>
    </row>
    <row r="308" spans="1:16" ht="15.75" x14ac:dyDescent="0.25">
      <c r="B308" s="123" t="s">
        <v>25</v>
      </c>
      <c r="C308" s="124"/>
      <c r="D308" s="59">
        <f t="shared" si="66"/>
        <v>315.02350000000001</v>
      </c>
      <c r="E308" s="60">
        <f t="shared" si="67"/>
        <v>319.97649999999999</v>
      </c>
      <c r="F308" s="61">
        <v>635</v>
      </c>
      <c r="G308" s="84"/>
      <c r="H308" s="84"/>
      <c r="I308" s="84"/>
      <c r="J308" s="84"/>
      <c r="K308" s="84"/>
      <c r="L308" s="84"/>
      <c r="M308" s="84"/>
      <c r="N308" s="84"/>
      <c r="O308" s="62"/>
    </row>
    <row r="309" spans="1:16" ht="15.75" x14ac:dyDescent="0.25">
      <c r="B309" s="123" t="s">
        <v>26</v>
      </c>
      <c r="C309" s="124"/>
      <c r="D309" s="59">
        <f t="shared" si="66"/>
        <v>314.5274</v>
      </c>
      <c r="E309" s="60">
        <f t="shared" si="67"/>
        <v>319.4726</v>
      </c>
      <c r="F309" s="61">
        <v>634</v>
      </c>
      <c r="G309" s="84"/>
      <c r="H309" s="84"/>
      <c r="I309" s="84"/>
      <c r="J309" s="84"/>
      <c r="K309" s="84"/>
      <c r="L309" s="84"/>
      <c r="M309" s="84"/>
      <c r="N309" s="84"/>
      <c r="O309" s="62"/>
      <c r="P309" s="62"/>
    </row>
    <row r="310" spans="1:16" ht="15.75" x14ac:dyDescent="0.25">
      <c r="B310" s="123" t="s">
        <v>27</v>
      </c>
      <c r="C310" s="124"/>
      <c r="D310" s="59">
        <f t="shared" si="66"/>
        <v>338.83629999999999</v>
      </c>
      <c r="E310" s="60">
        <f t="shared" si="67"/>
        <v>344.16370000000001</v>
      </c>
      <c r="F310" s="61">
        <v>683</v>
      </c>
      <c r="G310" s="84"/>
      <c r="H310" s="84"/>
      <c r="I310" s="84"/>
      <c r="J310" s="84"/>
      <c r="K310" s="84"/>
      <c r="L310" s="84"/>
      <c r="M310" s="84"/>
      <c r="N310" s="84"/>
      <c r="O310" s="62"/>
      <c r="P310" s="62"/>
    </row>
    <row r="311" spans="1:16" ht="15.75" x14ac:dyDescent="0.25">
      <c r="B311" s="123" t="s">
        <v>28</v>
      </c>
      <c r="C311" s="124"/>
      <c r="D311" s="59">
        <f t="shared" si="66"/>
        <v>342.30899999999997</v>
      </c>
      <c r="E311" s="60">
        <f t="shared" si="67"/>
        <v>347.69100000000003</v>
      </c>
      <c r="F311" s="61">
        <v>690</v>
      </c>
      <c r="G311" s="84"/>
      <c r="H311" s="84"/>
      <c r="I311" s="84"/>
      <c r="J311" s="84"/>
      <c r="K311" s="84"/>
      <c r="L311" s="84"/>
      <c r="M311" s="84"/>
      <c r="N311" s="84"/>
      <c r="O311" s="62"/>
      <c r="P311" s="62"/>
    </row>
    <row r="312" spans="1:16" ht="15.75" x14ac:dyDescent="0.25">
      <c r="B312" s="123" t="s">
        <v>29</v>
      </c>
      <c r="C312" s="124"/>
      <c r="D312" s="59">
        <f t="shared" si="66"/>
        <v>316.01569999999998</v>
      </c>
      <c r="E312" s="60">
        <f t="shared" si="67"/>
        <v>320.98430000000002</v>
      </c>
      <c r="F312" s="61">
        <v>637</v>
      </c>
      <c r="G312" s="84"/>
      <c r="H312" s="84"/>
      <c r="I312" s="84"/>
      <c r="J312" s="84"/>
      <c r="K312" s="84"/>
      <c r="L312" s="84"/>
      <c r="M312" s="84"/>
      <c r="N312" s="84"/>
      <c r="O312" s="62"/>
      <c r="P312" s="62"/>
    </row>
    <row r="313" spans="1:16" ht="15.75" x14ac:dyDescent="0.25">
      <c r="B313" s="123" t="s">
        <v>30</v>
      </c>
      <c r="C313" s="124"/>
      <c r="D313" s="59">
        <f t="shared" si="66"/>
        <v>232.67089999999999</v>
      </c>
      <c r="E313" s="60">
        <f t="shared" si="67"/>
        <v>236.32910000000001</v>
      </c>
      <c r="F313" s="61">
        <v>469</v>
      </c>
      <c r="G313" s="84"/>
      <c r="H313" s="84"/>
      <c r="I313" s="84"/>
      <c r="J313" s="84"/>
      <c r="K313" s="84"/>
      <c r="L313" s="84"/>
      <c r="M313" s="84"/>
      <c r="N313" s="84"/>
      <c r="O313" s="62"/>
      <c r="P313" s="62"/>
    </row>
    <row r="314" spans="1:16" ht="15.75" x14ac:dyDescent="0.25">
      <c r="B314" s="123" t="s">
        <v>31</v>
      </c>
      <c r="C314" s="124"/>
      <c r="D314" s="59">
        <f t="shared" si="66"/>
        <v>162.7208</v>
      </c>
      <c r="E314" s="60">
        <f t="shared" si="67"/>
        <v>165.2792</v>
      </c>
      <c r="F314" s="61">
        <v>328</v>
      </c>
      <c r="G314" s="84"/>
      <c r="H314" s="84"/>
      <c r="I314" s="84"/>
      <c r="J314" s="84"/>
      <c r="K314" s="84"/>
      <c r="L314" s="84"/>
      <c r="M314" s="84"/>
      <c r="N314" s="84"/>
      <c r="O314" s="62"/>
      <c r="P314" s="62"/>
    </row>
    <row r="315" spans="1:16" ht="15.75" x14ac:dyDescent="0.25">
      <c r="B315" s="123" t="s">
        <v>168</v>
      </c>
      <c r="C315" s="124"/>
      <c r="D315" s="59">
        <f t="shared" si="66"/>
        <v>212.82689999999999</v>
      </c>
      <c r="E315" s="60">
        <f t="shared" si="67"/>
        <v>216.17310000000001</v>
      </c>
      <c r="F315" s="61">
        <v>429</v>
      </c>
      <c r="G315" s="84"/>
      <c r="H315" s="84"/>
      <c r="I315" s="84"/>
      <c r="J315" s="84"/>
      <c r="K315" s="84"/>
      <c r="L315" s="84"/>
      <c r="M315" s="84"/>
      <c r="N315" s="84"/>
      <c r="O315" s="62"/>
      <c r="P315" s="62"/>
    </row>
    <row r="316" spans="1:16" ht="16.5" thickBot="1" x14ac:dyDescent="0.3">
      <c r="B316" s="125" t="s">
        <v>165</v>
      </c>
      <c r="C316" s="126"/>
      <c r="D316" s="63">
        <f>SUM(D299:D315)</f>
        <v>6493.4529000000002</v>
      </c>
      <c r="E316" s="63">
        <f>SUM(E299:E315)</f>
        <v>6595.5470999999998</v>
      </c>
      <c r="F316" s="64">
        <f>SUM(F299:F315)</f>
        <v>13089</v>
      </c>
      <c r="G316" s="85"/>
      <c r="H316" s="85"/>
      <c r="I316" s="85"/>
      <c r="J316" s="85"/>
      <c r="K316" s="85"/>
      <c r="L316" s="85"/>
      <c r="M316" s="85"/>
      <c r="N316" s="85"/>
    </row>
    <row r="317" spans="1:16" ht="15.75" thickTop="1" x14ac:dyDescent="0.25">
      <c r="B317" s="127" t="s">
        <v>169</v>
      </c>
      <c r="C317" s="127"/>
      <c r="D317" s="127"/>
      <c r="E317" s="127"/>
      <c r="F317" s="127"/>
      <c r="G317" s="86"/>
      <c r="H317" s="86"/>
      <c r="I317" s="86"/>
      <c r="J317" s="86"/>
      <c r="K317" s="86"/>
      <c r="L317" s="86"/>
      <c r="M317" s="86"/>
      <c r="N317" s="86"/>
      <c r="O317" s="65"/>
    </row>
    <row r="318" spans="1:16" x14ac:dyDescent="0.25">
      <c r="B318" s="65"/>
      <c r="C318" s="65"/>
      <c r="D318" s="58"/>
      <c r="E318" s="65"/>
      <c r="F318" s="66"/>
      <c r="G318" s="66"/>
      <c r="H318" s="66"/>
      <c r="I318" s="66"/>
      <c r="J318" s="66"/>
      <c r="K318" s="66"/>
      <c r="L318" s="66"/>
      <c r="M318" s="66"/>
      <c r="N318" s="66"/>
      <c r="O318" s="65"/>
      <c r="P318" s="65"/>
    </row>
    <row r="319" spans="1:16" ht="18" x14ac:dyDescent="0.25">
      <c r="A319" s="121" t="s">
        <v>170</v>
      </c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65"/>
    </row>
    <row r="320" spans="1:16" ht="15.75" x14ac:dyDescent="0.25">
      <c r="B320" s="122" t="str">
        <f>+B297</f>
        <v>MICRO RED PILCUYO</v>
      </c>
      <c r="C320" s="122"/>
      <c r="D320" s="122"/>
      <c r="E320" s="122"/>
      <c r="F320" s="122"/>
      <c r="G320" s="83"/>
      <c r="H320" s="83"/>
      <c r="I320" s="83"/>
      <c r="J320" s="83"/>
      <c r="K320" s="83"/>
      <c r="L320" s="83"/>
      <c r="M320" s="83"/>
      <c r="N320" s="83"/>
    </row>
    <row r="321" spans="4:5" x14ac:dyDescent="0.25">
      <c r="D321" s="67" t="s">
        <v>162</v>
      </c>
      <c r="E321" s="68"/>
    </row>
    <row r="322" spans="4:5" x14ac:dyDescent="0.25">
      <c r="D322" s="67" t="s">
        <v>168</v>
      </c>
      <c r="E322" s="68"/>
    </row>
    <row r="323" spans="4:5" x14ac:dyDescent="0.25">
      <c r="D323" s="67" t="s">
        <v>31</v>
      </c>
      <c r="E323" s="68"/>
    </row>
    <row r="324" spans="4:5" x14ac:dyDescent="0.25">
      <c r="D324" s="67" t="s">
        <v>30</v>
      </c>
      <c r="E324" s="68"/>
    </row>
    <row r="325" spans="4:5" x14ac:dyDescent="0.25">
      <c r="D325" s="67" t="s">
        <v>29</v>
      </c>
      <c r="E325" s="68"/>
    </row>
    <row r="326" spans="4:5" x14ac:dyDescent="0.25">
      <c r="D326" s="67" t="s">
        <v>28</v>
      </c>
      <c r="E326" s="68"/>
    </row>
    <row r="327" spans="4:5" x14ac:dyDescent="0.25">
      <c r="D327" s="67" t="s">
        <v>27</v>
      </c>
      <c r="E327" s="68"/>
    </row>
    <row r="328" spans="4:5" x14ac:dyDescent="0.25">
      <c r="D328" s="67" t="s">
        <v>26</v>
      </c>
      <c r="E328" s="68"/>
    </row>
    <row r="329" spans="4:5" x14ac:dyDescent="0.25">
      <c r="D329" s="67" t="s">
        <v>25</v>
      </c>
      <c r="E329" s="68"/>
    </row>
    <row r="330" spans="4:5" x14ac:dyDescent="0.25">
      <c r="D330" s="67" t="s">
        <v>24</v>
      </c>
      <c r="E330" s="68"/>
    </row>
    <row r="331" spans="4:5" x14ac:dyDescent="0.25">
      <c r="D331" s="67" t="s">
        <v>23</v>
      </c>
      <c r="E331" s="68"/>
    </row>
    <row r="332" spans="4:5" x14ac:dyDescent="0.25">
      <c r="D332" s="67" t="s">
        <v>22</v>
      </c>
      <c r="E332" s="68"/>
    </row>
    <row r="333" spans="4:5" x14ac:dyDescent="0.25">
      <c r="D333" s="67" t="s">
        <v>21</v>
      </c>
      <c r="E333" s="68"/>
    </row>
    <row r="334" spans="4:5" x14ac:dyDescent="0.25">
      <c r="D334" s="67" t="s">
        <v>20</v>
      </c>
      <c r="E334" s="68"/>
    </row>
    <row r="335" spans="4:5" x14ac:dyDescent="0.25">
      <c r="D335" s="67" t="s">
        <v>38</v>
      </c>
      <c r="E335" s="68"/>
    </row>
    <row r="336" spans="4:5" x14ac:dyDescent="0.25">
      <c r="D336" s="67" t="s">
        <v>37</v>
      </c>
      <c r="E336" s="68"/>
    </row>
    <row r="337" spans="1:16" x14ac:dyDescent="0.25">
      <c r="D337" s="67" t="s">
        <v>167</v>
      </c>
      <c r="E337" s="68"/>
    </row>
    <row r="338" spans="1:16" x14ac:dyDescent="0.25">
      <c r="D338" s="67" t="s">
        <v>166</v>
      </c>
      <c r="E338" s="68"/>
    </row>
    <row r="339" spans="1:16" x14ac:dyDescent="0.25">
      <c r="D339" s="69"/>
      <c r="E339" s="67"/>
    </row>
    <row r="340" spans="1:16" x14ac:dyDescent="0.25">
      <c r="D340" s="69"/>
      <c r="E340" s="70"/>
    </row>
    <row r="341" spans="1:16" x14ac:dyDescent="0.25">
      <c r="D341" s="69"/>
      <c r="E341" s="71"/>
    </row>
    <row r="342" spans="1:16" x14ac:dyDescent="0.25">
      <c r="A342" s="72"/>
      <c r="B342" s="72"/>
      <c r="C342" s="73" t="s">
        <v>162</v>
      </c>
      <c r="D342" s="74" t="s">
        <v>163</v>
      </c>
      <c r="E342" s="74" t="s">
        <v>164</v>
      </c>
      <c r="F342" s="74" t="s">
        <v>165</v>
      </c>
      <c r="G342" s="74"/>
      <c r="H342" s="74"/>
      <c r="I342" s="74"/>
      <c r="J342" s="74"/>
      <c r="K342" s="74"/>
      <c r="L342" s="74"/>
      <c r="M342" s="74"/>
      <c r="N342" s="74"/>
      <c r="O342" s="75"/>
      <c r="P342" s="72"/>
    </row>
    <row r="343" spans="1:16" ht="15.75" x14ac:dyDescent="0.25">
      <c r="A343" s="72"/>
      <c r="B343" s="72"/>
      <c r="C343" s="76" t="s">
        <v>166</v>
      </c>
      <c r="D343" s="77">
        <f>-F343*0.4961</f>
        <v>-516.44010000000003</v>
      </c>
      <c r="E343" s="78">
        <f>F343*0.5039</f>
        <v>524.55989999999997</v>
      </c>
      <c r="F343" s="61">
        <f t="shared" ref="F343:F359" si="68">+F299</f>
        <v>1041</v>
      </c>
      <c r="G343" s="84"/>
      <c r="H343" s="84"/>
      <c r="I343" s="84"/>
      <c r="J343" s="84"/>
      <c r="K343" s="84"/>
      <c r="L343" s="84"/>
      <c r="M343" s="84"/>
      <c r="N343" s="84"/>
      <c r="O343" s="79"/>
      <c r="P343" s="72"/>
    </row>
    <row r="344" spans="1:16" ht="15.75" x14ac:dyDescent="0.25">
      <c r="A344" s="72"/>
      <c r="B344" s="72"/>
      <c r="C344" s="76" t="s">
        <v>167</v>
      </c>
      <c r="D344" s="77">
        <f t="shared" ref="D344:D359" si="69">-F344*0.4961</f>
        <v>-585.89409999999998</v>
      </c>
      <c r="E344" s="78">
        <f t="shared" ref="E344:E359" si="70">F344*0.5039</f>
        <v>595.10590000000002</v>
      </c>
      <c r="F344" s="61">
        <f t="shared" si="68"/>
        <v>1181</v>
      </c>
      <c r="G344" s="84"/>
      <c r="H344" s="84"/>
      <c r="I344" s="84"/>
      <c r="J344" s="84"/>
      <c r="K344" s="84"/>
      <c r="L344" s="84"/>
      <c r="M344" s="84"/>
      <c r="N344" s="84"/>
      <c r="O344" s="79"/>
      <c r="P344" s="72"/>
    </row>
    <row r="345" spans="1:16" ht="15.75" x14ac:dyDescent="0.25">
      <c r="A345" s="72"/>
      <c r="B345" s="72"/>
      <c r="C345" s="76" t="s">
        <v>37</v>
      </c>
      <c r="D345" s="77">
        <f t="shared" si="69"/>
        <v>-621.61329999999998</v>
      </c>
      <c r="E345" s="78">
        <f t="shared" si="70"/>
        <v>631.38670000000002</v>
      </c>
      <c r="F345" s="61">
        <f t="shared" si="68"/>
        <v>1253</v>
      </c>
      <c r="G345" s="84"/>
      <c r="H345" s="84"/>
      <c r="I345" s="84"/>
      <c r="J345" s="84"/>
      <c r="K345" s="84"/>
      <c r="L345" s="84"/>
      <c r="M345" s="84"/>
      <c r="N345" s="84"/>
      <c r="O345" s="79"/>
      <c r="P345" s="72"/>
    </row>
    <row r="346" spans="1:16" ht="15.75" x14ac:dyDescent="0.25">
      <c r="A346" s="72"/>
      <c r="B346" s="72"/>
      <c r="C346" s="76" t="s">
        <v>38</v>
      </c>
      <c r="D346" s="77">
        <f t="shared" si="69"/>
        <v>-565.55399999999997</v>
      </c>
      <c r="E346" s="78">
        <f t="shared" si="70"/>
        <v>574.44600000000003</v>
      </c>
      <c r="F346" s="61">
        <f t="shared" si="68"/>
        <v>1140</v>
      </c>
      <c r="G346" s="84"/>
      <c r="H346" s="84"/>
      <c r="I346" s="84"/>
      <c r="J346" s="84"/>
      <c r="K346" s="84"/>
      <c r="L346" s="84"/>
      <c r="M346" s="84"/>
      <c r="N346" s="84"/>
      <c r="O346" s="79"/>
      <c r="P346" s="72"/>
    </row>
    <row r="347" spans="1:16" ht="15.75" x14ac:dyDescent="0.25">
      <c r="A347" s="72"/>
      <c r="B347" s="72"/>
      <c r="C347" s="76" t="s">
        <v>20</v>
      </c>
      <c r="D347" s="77">
        <f t="shared" si="69"/>
        <v>-461.37299999999999</v>
      </c>
      <c r="E347" s="78">
        <f t="shared" si="70"/>
        <v>468.62700000000001</v>
      </c>
      <c r="F347" s="61">
        <f t="shared" si="68"/>
        <v>930</v>
      </c>
      <c r="G347" s="84"/>
      <c r="H347" s="84"/>
      <c r="I347" s="84"/>
      <c r="J347" s="84"/>
      <c r="K347" s="84"/>
      <c r="L347" s="84"/>
      <c r="M347" s="84"/>
      <c r="N347" s="84"/>
      <c r="O347" s="79"/>
      <c r="P347" s="72"/>
    </row>
    <row r="348" spans="1:16" ht="15.75" x14ac:dyDescent="0.25">
      <c r="A348" s="72"/>
      <c r="B348" s="72"/>
      <c r="C348" s="76" t="s">
        <v>21</v>
      </c>
      <c r="D348" s="77">
        <f t="shared" si="69"/>
        <v>-433.59139999999996</v>
      </c>
      <c r="E348" s="78">
        <f t="shared" si="70"/>
        <v>440.40860000000004</v>
      </c>
      <c r="F348" s="61">
        <f t="shared" si="68"/>
        <v>874</v>
      </c>
      <c r="G348" s="84"/>
      <c r="H348" s="84"/>
      <c r="I348" s="84"/>
      <c r="J348" s="84"/>
      <c r="K348" s="84"/>
      <c r="L348" s="84"/>
      <c r="M348" s="84"/>
      <c r="N348" s="84"/>
      <c r="O348" s="79"/>
      <c r="P348" s="72"/>
    </row>
    <row r="349" spans="1:16" ht="15.75" x14ac:dyDescent="0.25">
      <c r="A349" s="72"/>
      <c r="B349" s="72"/>
      <c r="C349" s="76" t="s">
        <v>22</v>
      </c>
      <c r="D349" s="77">
        <f t="shared" si="69"/>
        <v>-384.47749999999996</v>
      </c>
      <c r="E349" s="78">
        <f t="shared" si="70"/>
        <v>390.52250000000004</v>
      </c>
      <c r="F349" s="61">
        <f t="shared" si="68"/>
        <v>775</v>
      </c>
      <c r="G349" s="84"/>
      <c r="H349" s="84"/>
      <c r="I349" s="84"/>
      <c r="J349" s="84"/>
      <c r="K349" s="84"/>
      <c r="L349" s="84"/>
      <c r="M349" s="84"/>
      <c r="N349" s="84"/>
      <c r="O349" s="79"/>
      <c r="P349" s="72"/>
    </row>
    <row r="350" spans="1:16" ht="15.75" x14ac:dyDescent="0.25">
      <c r="A350" s="72"/>
      <c r="B350" s="72"/>
      <c r="C350" s="76" t="s">
        <v>23</v>
      </c>
      <c r="D350" s="77">
        <f t="shared" si="69"/>
        <v>-360.66469999999998</v>
      </c>
      <c r="E350" s="78">
        <f t="shared" si="70"/>
        <v>366.33530000000002</v>
      </c>
      <c r="F350" s="61">
        <f t="shared" si="68"/>
        <v>727</v>
      </c>
      <c r="G350" s="84"/>
      <c r="H350" s="84"/>
      <c r="I350" s="84"/>
      <c r="J350" s="84"/>
      <c r="K350" s="84"/>
      <c r="L350" s="84"/>
      <c r="M350" s="84"/>
      <c r="N350" s="84"/>
      <c r="O350" s="79"/>
      <c r="P350" s="72"/>
    </row>
    <row r="351" spans="1:16" ht="15.75" x14ac:dyDescent="0.25">
      <c r="A351" s="72"/>
      <c r="B351" s="72"/>
      <c r="C351" s="76" t="s">
        <v>24</v>
      </c>
      <c r="D351" s="77">
        <f t="shared" si="69"/>
        <v>-328.91429999999997</v>
      </c>
      <c r="E351" s="78">
        <f t="shared" si="70"/>
        <v>334.08570000000003</v>
      </c>
      <c r="F351" s="61">
        <f t="shared" si="68"/>
        <v>663</v>
      </c>
      <c r="G351" s="84"/>
      <c r="H351" s="84"/>
      <c r="I351" s="84"/>
      <c r="J351" s="84"/>
      <c r="K351" s="84"/>
      <c r="L351" s="84"/>
      <c r="M351" s="84"/>
      <c r="N351" s="84"/>
      <c r="O351" s="79"/>
      <c r="P351" s="72"/>
    </row>
    <row r="352" spans="1:16" ht="15.75" x14ac:dyDescent="0.25">
      <c r="A352" s="72"/>
      <c r="B352" s="72"/>
      <c r="C352" s="76" t="s">
        <v>25</v>
      </c>
      <c r="D352" s="77">
        <f t="shared" si="69"/>
        <v>-315.02350000000001</v>
      </c>
      <c r="E352" s="78">
        <f t="shared" si="70"/>
        <v>319.97649999999999</v>
      </c>
      <c r="F352" s="61">
        <f t="shared" si="68"/>
        <v>635</v>
      </c>
      <c r="G352" s="84"/>
      <c r="H352" s="84"/>
      <c r="I352" s="84"/>
      <c r="J352" s="84"/>
      <c r="K352" s="84"/>
      <c r="L352" s="84"/>
      <c r="M352" s="84"/>
      <c r="N352" s="84"/>
      <c r="O352" s="79"/>
      <c r="P352" s="72"/>
    </row>
    <row r="353" spans="1:16" ht="15.75" x14ac:dyDescent="0.25">
      <c r="A353" s="72"/>
      <c r="B353" s="72"/>
      <c r="C353" s="76" t="s">
        <v>26</v>
      </c>
      <c r="D353" s="77">
        <f t="shared" si="69"/>
        <v>-314.5274</v>
      </c>
      <c r="E353" s="78">
        <f t="shared" si="70"/>
        <v>319.4726</v>
      </c>
      <c r="F353" s="61">
        <f t="shared" si="68"/>
        <v>634</v>
      </c>
      <c r="G353" s="84"/>
      <c r="H353" s="84"/>
      <c r="I353" s="84"/>
      <c r="J353" s="84"/>
      <c r="K353" s="84"/>
      <c r="L353" s="84"/>
      <c r="M353" s="84"/>
      <c r="N353" s="84"/>
      <c r="O353" s="79"/>
      <c r="P353" s="72"/>
    </row>
    <row r="354" spans="1:16" ht="15.75" x14ac:dyDescent="0.25">
      <c r="A354" s="72"/>
      <c r="B354" s="72"/>
      <c r="C354" s="76" t="s">
        <v>27</v>
      </c>
      <c r="D354" s="77">
        <f t="shared" si="69"/>
        <v>-338.83629999999999</v>
      </c>
      <c r="E354" s="78">
        <f t="shared" si="70"/>
        <v>344.16370000000001</v>
      </c>
      <c r="F354" s="61">
        <f t="shared" si="68"/>
        <v>683</v>
      </c>
      <c r="G354" s="84"/>
      <c r="H354" s="84"/>
      <c r="I354" s="84"/>
      <c r="J354" s="84"/>
      <c r="K354" s="84"/>
      <c r="L354" s="84"/>
      <c r="M354" s="84"/>
      <c r="N354" s="84"/>
      <c r="O354" s="79"/>
      <c r="P354" s="72"/>
    </row>
    <row r="355" spans="1:16" ht="15.75" x14ac:dyDescent="0.25">
      <c r="A355" s="72"/>
      <c r="B355" s="72"/>
      <c r="C355" s="76" t="s">
        <v>28</v>
      </c>
      <c r="D355" s="77">
        <f t="shared" si="69"/>
        <v>-342.30899999999997</v>
      </c>
      <c r="E355" s="78">
        <f t="shared" si="70"/>
        <v>347.69100000000003</v>
      </c>
      <c r="F355" s="61">
        <f t="shared" si="68"/>
        <v>690</v>
      </c>
      <c r="G355" s="84"/>
      <c r="H355" s="84"/>
      <c r="I355" s="84"/>
      <c r="J355" s="84"/>
      <c r="K355" s="84"/>
      <c r="L355" s="84"/>
      <c r="M355" s="84"/>
      <c r="N355" s="84"/>
      <c r="O355" s="79"/>
      <c r="P355" s="72"/>
    </row>
    <row r="356" spans="1:16" ht="15.75" x14ac:dyDescent="0.25">
      <c r="A356" s="72"/>
      <c r="B356" s="72"/>
      <c r="C356" s="76" t="s">
        <v>29</v>
      </c>
      <c r="D356" s="77">
        <f t="shared" si="69"/>
        <v>-316.01569999999998</v>
      </c>
      <c r="E356" s="78">
        <f t="shared" si="70"/>
        <v>320.98430000000002</v>
      </c>
      <c r="F356" s="61">
        <f t="shared" si="68"/>
        <v>637</v>
      </c>
      <c r="G356" s="84"/>
      <c r="H356" s="84"/>
      <c r="I356" s="84"/>
      <c r="J356" s="84"/>
      <c r="K356" s="84"/>
      <c r="L356" s="84"/>
      <c r="M356" s="84"/>
      <c r="N356" s="84"/>
      <c r="O356" s="79"/>
      <c r="P356" s="72"/>
    </row>
    <row r="357" spans="1:16" ht="15.75" x14ac:dyDescent="0.25">
      <c r="A357" s="72"/>
      <c r="B357" s="72"/>
      <c r="C357" s="76" t="s">
        <v>30</v>
      </c>
      <c r="D357" s="77">
        <f t="shared" si="69"/>
        <v>-232.67089999999999</v>
      </c>
      <c r="E357" s="78">
        <f t="shared" si="70"/>
        <v>236.32910000000001</v>
      </c>
      <c r="F357" s="61">
        <f t="shared" si="68"/>
        <v>469</v>
      </c>
      <c r="G357" s="84"/>
      <c r="H357" s="84"/>
      <c r="I357" s="84"/>
      <c r="J357" s="84"/>
      <c r="K357" s="84"/>
      <c r="L357" s="84"/>
      <c r="M357" s="84"/>
      <c r="N357" s="84"/>
      <c r="O357" s="79"/>
      <c r="P357" s="72"/>
    </row>
    <row r="358" spans="1:16" ht="15.75" x14ac:dyDescent="0.25">
      <c r="A358" s="72"/>
      <c r="B358" s="72"/>
      <c r="C358" s="76" t="s">
        <v>31</v>
      </c>
      <c r="D358" s="77">
        <f t="shared" si="69"/>
        <v>-162.7208</v>
      </c>
      <c r="E358" s="78">
        <f t="shared" si="70"/>
        <v>165.2792</v>
      </c>
      <c r="F358" s="61">
        <f t="shared" si="68"/>
        <v>328</v>
      </c>
      <c r="G358" s="84"/>
      <c r="H358" s="84"/>
      <c r="I358" s="84"/>
      <c r="J358" s="84"/>
      <c r="K358" s="84"/>
      <c r="L358" s="84"/>
      <c r="M358" s="84"/>
      <c r="N358" s="84"/>
      <c r="O358" s="79"/>
      <c r="P358" s="72"/>
    </row>
    <row r="359" spans="1:16" ht="15.75" x14ac:dyDescent="0.25">
      <c r="A359" s="72"/>
      <c r="B359" s="72"/>
      <c r="C359" s="76" t="s">
        <v>168</v>
      </c>
      <c r="D359" s="77">
        <f t="shared" si="69"/>
        <v>-212.82689999999999</v>
      </c>
      <c r="E359" s="78">
        <f t="shared" si="70"/>
        <v>216.17310000000001</v>
      </c>
      <c r="F359" s="61">
        <f t="shared" si="68"/>
        <v>429</v>
      </c>
      <c r="G359" s="84"/>
      <c r="H359" s="84"/>
      <c r="I359" s="84"/>
      <c r="J359" s="84"/>
      <c r="K359" s="84"/>
      <c r="L359" s="84"/>
      <c r="M359" s="84"/>
      <c r="N359" s="84"/>
      <c r="O359" s="79"/>
      <c r="P359" s="72"/>
    </row>
    <row r="360" spans="1:16" ht="15.75" x14ac:dyDescent="0.25">
      <c r="A360" s="72"/>
      <c r="B360" s="72"/>
      <c r="C360" s="76" t="s">
        <v>165</v>
      </c>
      <c r="D360" s="80">
        <f>SUM(D343:D359)</f>
        <v>-6493.4529000000002</v>
      </c>
      <c r="E360" s="80">
        <f>SUM(E343:E359)</f>
        <v>6595.5470999999998</v>
      </c>
      <c r="F360" s="81">
        <f>SUM(F343:F359)</f>
        <v>13089</v>
      </c>
      <c r="G360" s="81"/>
      <c r="H360" s="81"/>
      <c r="I360" s="81"/>
      <c r="J360" s="81"/>
      <c r="K360" s="81"/>
      <c r="L360" s="81"/>
      <c r="M360" s="81"/>
      <c r="N360" s="81"/>
      <c r="O360" s="72"/>
      <c r="P360" s="72"/>
    </row>
    <row r="370" spans="2:16" ht="16.5" thickBot="1" x14ac:dyDescent="0.3">
      <c r="B370" s="128" t="s">
        <v>110</v>
      </c>
      <c r="C370" s="128"/>
      <c r="D370" s="128"/>
      <c r="E370" s="128"/>
      <c r="F370" s="128"/>
      <c r="G370" s="83"/>
      <c r="H370" s="83"/>
      <c r="I370" s="83"/>
      <c r="J370" s="83"/>
      <c r="K370" s="83"/>
      <c r="L370" s="83"/>
      <c r="M370" s="83"/>
      <c r="N370" s="83"/>
    </row>
    <row r="371" spans="2:16" ht="15.75" thickTop="1" x14ac:dyDescent="0.25">
      <c r="B371" s="129" t="s">
        <v>162</v>
      </c>
      <c r="C371" s="130"/>
      <c r="D371" s="56" t="s">
        <v>163</v>
      </c>
      <c r="E371" s="56" t="s">
        <v>164</v>
      </c>
      <c r="F371" s="57" t="s">
        <v>165</v>
      </c>
      <c r="G371" s="74"/>
      <c r="H371" s="74"/>
      <c r="I371" s="74"/>
      <c r="J371" s="74"/>
      <c r="K371" s="74"/>
      <c r="L371" s="74"/>
      <c r="M371" s="74"/>
      <c r="N371" s="74"/>
      <c r="O371" s="58"/>
      <c r="P371" s="58"/>
    </row>
    <row r="372" spans="2:16" ht="15.75" x14ac:dyDescent="0.25">
      <c r="B372" s="123" t="s">
        <v>166</v>
      </c>
      <c r="C372" s="124"/>
      <c r="D372" s="59">
        <f>F372*0.4961</f>
        <v>702.47759999999994</v>
      </c>
      <c r="E372" s="60">
        <f>F372*0.5039</f>
        <v>713.52240000000006</v>
      </c>
      <c r="F372" s="61">
        <v>1416</v>
      </c>
      <c r="G372" s="84"/>
      <c r="H372" s="84"/>
      <c r="I372" s="84"/>
      <c r="J372" s="84"/>
      <c r="K372" s="84"/>
      <c r="L372" s="84"/>
      <c r="M372" s="84"/>
      <c r="N372" s="84"/>
      <c r="O372" s="62"/>
      <c r="P372" s="62"/>
    </row>
    <row r="373" spans="2:16" ht="15.75" x14ac:dyDescent="0.25">
      <c r="B373" s="123" t="s">
        <v>167</v>
      </c>
      <c r="C373" s="124"/>
      <c r="D373" s="59">
        <f t="shared" ref="D373:D388" si="71">F373*0.4961</f>
        <v>661.79739999999993</v>
      </c>
      <c r="E373" s="60">
        <f t="shared" ref="E373:E388" si="72">F373*0.5039</f>
        <v>672.20260000000007</v>
      </c>
      <c r="F373" s="61">
        <v>1334</v>
      </c>
      <c r="G373" s="84"/>
      <c r="H373" s="84"/>
      <c r="I373" s="84"/>
      <c r="J373" s="84"/>
      <c r="K373" s="84"/>
      <c r="L373" s="84"/>
      <c r="M373" s="84"/>
      <c r="N373" s="84"/>
      <c r="O373" s="62"/>
      <c r="P373" s="62"/>
    </row>
    <row r="374" spans="2:16" ht="15.75" x14ac:dyDescent="0.25">
      <c r="B374" s="123" t="s">
        <v>37</v>
      </c>
      <c r="C374" s="124"/>
      <c r="D374" s="59">
        <f t="shared" si="71"/>
        <v>602.2654</v>
      </c>
      <c r="E374" s="60">
        <f t="shared" si="72"/>
        <v>611.7346</v>
      </c>
      <c r="F374" s="61">
        <v>1214</v>
      </c>
      <c r="G374" s="84"/>
      <c r="H374" s="84"/>
      <c r="I374" s="84"/>
      <c r="J374" s="84"/>
      <c r="K374" s="84"/>
      <c r="L374" s="84"/>
      <c r="M374" s="84"/>
      <c r="N374" s="84"/>
      <c r="O374" s="62"/>
      <c r="P374" s="62"/>
    </row>
    <row r="375" spans="2:16" ht="15.75" x14ac:dyDescent="0.25">
      <c r="B375" s="123" t="s">
        <v>38</v>
      </c>
      <c r="C375" s="124"/>
      <c r="D375" s="59">
        <f t="shared" si="71"/>
        <v>671.22329999999999</v>
      </c>
      <c r="E375" s="60">
        <f t="shared" si="72"/>
        <v>681.77670000000001</v>
      </c>
      <c r="F375" s="61">
        <v>1353</v>
      </c>
      <c r="G375" s="84"/>
      <c r="H375" s="84"/>
      <c r="I375" s="84"/>
      <c r="J375" s="84"/>
      <c r="K375" s="84"/>
      <c r="L375" s="84"/>
      <c r="M375" s="84"/>
      <c r="N375" s="84"/>
      <c r="O375" s="62"/>
      <c r="P375" s="62"/>
    </row>
    <row r="376" spans="2:16" ht="15.75" x14ac:dyDescent="0.25">
      <c r="B376" s="123" t="s">
        <v>20</v>
      </c>
      <c r="C376" s="124"/>
      <c r="D376" s="59">
        <f t="shared" si="71"/>
        <v>740.18119999999999</v>
      </c>
      <c r="E376" s="60">
        <f t="shared" si="72"/>
        <v>751.81880000000001</v>
      </c>
      <c r="F376" s="61">
        <v>1492</v>
      </c>
      <c r="G376" s="84"/>
      <c r="H376" s="84"/>
      <c r="I376" s="84"/>
      <c r="J376" s="84"/>
      <c r="K376" s="84"/>
      <c r="L376" s="84"/>
      <c r="M376" s="84"/>
      <c r="N376" s="84"/>
      <c r="O376" s="62"/>
    </row>
    <row r="377" spans="2:16" ht="15.75" x14ac:dyDescent="0.25">
      <c r="B377" s="123" t="s">
        <v>21</v>
      </c>
      <c r="C377" s="124"/>
      <c r="D377" s="59">
        <f t="shared" si="71"/>
        <v>647.90660000000003</v>
      </c>
      <c r="E377" s="60">
        <f t="shared" si="72"/>
        <v>658.09339999999997</v>
      </c>
      <c r="F377" s="61">
        <v>1306</v>
      </c>
      <c r="G377" s="84"/>
      <c r="H377" s="84"/>
      <c r="I377" s="84"/>
      <c r="J377" s="84"/>
      <c r="K377" s="84"/>
      <c r="L377" s="84"/>
      <c r="M377" s="84"/>
      <c r="N377" s="84"/>
      <c r="O377" s="62"/>
    </row>
    <row r="378" spans="2:16" ht="15.75" x14ac:dyDescent="0.25">
      <c r="B378" s="123" t="s">
        <v>22</v>
      </c>
      <c r="C378" s="124"/>
      <c r="D378" s="59">
        <f t="shared" si="71"/>
        <v>518.92060000000004</v>
      </c>
      <c r="E378" s="60">
        <f t="shared" si="72"/>
        <v>527.07939999999996</v>
      </c>
      <c r="F378" s="61">
        <v>1046</v>
      </c>
      <c r="G378" s="84"/>
      <c r="H378" s="84"/>
      <c r="I378" s="84"/>
      <c r="J378" s="84"/>
      <c r="K378" s="84"/>
      <c r="L378" s="84"/>
      <c r="M378" s="84"/>
      <c r="N378" s="84"/>
      <c r="O378" s="62"/>
    </row>
    <row r="379" spans="2:16" ht="15.75" x14ac:dyDescent="0.25">
      <c r="B379" s="123" t="s">
        <v>23</v>
      </c>
      <c r="C379" s="124"/>
      <c r="D379" s="59">
        <f t="shared" si="71"/>
        <v>439.5446</v>
      </c>
      <c r="E379" s="60">
        <f t="shared" si="72"/>
        <v>446.4554</v>
      </c>
      <c r="F379" s="61">
        <v>886</v>
      </c>
      <c r="G379" s="84"/>
      <c r="H379" s="84"/>
      <c r="I379" s="84"/>
      <c r="J379" s="84"/>
      <c r="K379" s="84"/>
      <c r="L379" s="84"/>
      <c r="M379" s="84"/>
      <c r="N379" s="84"/>
      <c r="O379" s="62"/>
    </row>
    <row r="380" spans="2:16" ht="15.75" x14ac:dyDescent="0.25">
      <c r="B380" s="123" t="s">
        <v>24</v>
      </c>
      <c r="C380" s="124"/>
      <c r="D380" s="59">
        <f t="shared" si="71"/>
        <v>394.8956</v>
      </c>
      <c r="E380" s="60">
        <f t="shared" si="72"/>
        <v>401.1044</v>
      </c>
      <c r="F380" s="61">
        <v>796</v>
      </c>
      <c r="G380" s="84"/>
      <c r="H380" s="84"/>
      <c r="I380" s="84"/>
      <c r="J380" s="84"/>
      <c r="K380" s="84"/>
      <c r="L380" s="84"/>
      <c r="M380" s="84"/>
      <c r="N380" s="84"/>
      <c r="O380" s="62"/>
    </row>
    <row r="381" spans="2:16" ht="15.75" x14ac:dyDescent="0.25">
      <c r="B381" s="123" t="s">
        <v>25</v>
      </c>
      <c r="C381" s="124"/>
      <c r="D381" s="59">
        <f t="shared" si="71"/>
        <v>323.4572</v>
      </c>
      <c r="E381" s="60">
        <f t="shared" si="72"/>
        <v>328.5428</v>
      </c>
      <c r="F381" s="61">
        <v>652</v>
      </c>
      <c r="G381" s="84"/>
      <c r="H381" s="84"/>
      <c r="I381" s="84"/>
      <c r="J381" s="84"/>
      <c r="K381" s="84"/>
      <c r="L381" s="84"/>
      <c r="M381" s="84"/>
      <c r="N381" s="84"/>
      <c r="O381" s="62"/>
    </row>
    <row r="382" spans="2:16" ht="15.75" x14ac:dyDescent="0.25">
      <c r="B382" s="123" t="s">
        <v>26</v>
      </c>
      <c r="C382" s="124"/>
      <c r="D382" s="59">
        <f t="shared" si="71"/>
        <v>283.2731</v>
      </c>
      <c r="E382" s="60">
        <f t="shared" si="72"/>
        <v>287.7269</v>
      </c>
      <c r="F382" s="61">
        <v>571</v>
      </c>
      <c r="G382" s="84"/>
      <c r="H382" s="84"/>
      <c r="I382" s="84"/>
      <c r="J382" s="84"/>
      <c r="K382" s="84"/>
      <c r="L382" s="84"/>
      <c r="M382" s="84"/>
      <c r="N382" s="84"/>
      <c r="O382" s="62"/>
      <c r="P382" s="62"/>
    </row>
    <row r="383" spans="2:16" ht="15.75" x14ac:dyDescent="0.25">
      <c r="B383" s="123" t="s">
        <v>27</v>
      </c>
      <c r="C383" s="124"/>
      <c r="D383" s="59">
        <f t="shared" si="71"/>
        <v>248.5461</v>
      </c>
      <c r="E383" s="60">
        <f t="shared" si="72"/>
        <v>252.4539</v>
      </c>
      <c r="F383" s="61">
        <v>501</v>
      </c>
      <c r="G383" s="84"/>
      <c r="H383" s="84"/>
      <c r="I383" s="84"/>
      <c r="J383" s="84"/>
      <c r="K383" s="84"/>
      <c r="L383" s="84"/>
      <c r="M383" s="84"/>
      <c r="N383" s="84"/>
      <c r="O383" s="62"/>
      <c r="P383" s="62"/>
    </row>
    <row r="384" spans="2:16" ht="15.75" x14ac:dyDescent="0.25">
      <c r="B384" s="123" t="s">
        <v>28</v>
      </c>
      <c r="C384" s="124"/>
      <c r="D384" s="59">
        <f t="shared" si="71"/>
        <v>197.94389999999999</v>
      </c>
      <c r="E384" s="60">
        <f t="shared" si="72"/>
        <v>201.05610000000001</v>
      </c>
      <c r="F384" s="61">
        <v>399</v>
      </c>
      <c r="G384" s="84"/>
      <c r="H384" s="84"/>
      <c r="I384" s="84"/>
      <c r="J384" s="84"/>
      <c r="K384" s="84"/>
      <c r="L384" s="84"/>
      <c r="M384" s="84"/>
      <c r="N384" s="84"/>
      <c r="O384" s="62"/>
      <c r="P384" s="62"/>
    </row>
    <row r="385" spans="1:16" ht="15.75" x14ac:dyDescent="0.25">
      <c r="B385" s="123" t="s">
        <v>29</v>
      </c>
      <c r="C385" s="124"/>
      <c r="D385" s="59">
        <f t="shared" si="71"/>
        <v>216.79569999999998</v>
      </c>
      <c r="E385" s="60">
        <f t="shared" si="72"/>
        <v>220.20430000000002</v>
      </c>
      <c r="F385" s="61">
        <v>437</v>
      </c>
      <c r="G385" s="84"/>
      <c r="H385" s="84"/>
      <c r="I385" s="84"/>
      <c r="J385" s="84"/>
      <c r="K385" s="84"/>
      <c r="L385" s="84"/>
      <c r="M385" s="84"/>
      <c r="N385" s="84"/>
      <c r="O385" s="62"/>
      <c r="P385" s="62"/>
    </row>
    <row r="386" spans="1:16" ht="15.75" x14ac:dyDescent="0.25">
      <c r="B386" s="123" t="s">
        <v>30</v>
      </c>
      <c r="C386" s="124"/>
      <c r="D386" s="59">
        <f t="shared" si="71"/>
        <v>167.1857</v>
      </c>
      <c r="E386" s="60">
        <f t="shared" si="72"/>
        <v>169.8143</v>
      </c>
      <c r="F386" s="61">
        <v>337</v>
      </c>
      <c r="G386" s="84"/>
      <c r="H386" s="84"/>
      <c r="I386" s="84"/>
      <c r="J386" s="84"/>
      <c r="K386" s="84"/>
      <c r="L386" s="84"/>
      <c r="M386" s="84"/>
      <c r="N386" s="84"/>
      <c r="O386" s="62"/>
      <c r="P386" s="62"/>
    </row>
    <row r="387" spans="1:16" ht="15.75" x14ac:dyDescent="0.25">
      <c r="B387" s="123" t="s">
        <v>31</v>
      </c>
      <c r="C387" s="124"/>
      <c r="D387" s="59">
        <f t="shared" si="71"/>
        <v>102.1966</v>
      </c>
      <c r="E387" s="60">
        <f t="shared" si="72"/>
        <v>103.8034</v>
      </c>
      <c r="F387" s="61">
        <v>206</v>
      </c>
      <c r="G387" s="84"/>
      <c r="H387" s="84"/>
      <c r="I387" s="84"/>
      <c r="J387" s="84"/>
      <c r="K387" s="84"/>
      <c r="L387" s="84"/>
      <c r="M387" s="84"/>
      <c r="N387" s="84"/>
      <c r="O387" s="62"/>
      <c r="P387" s="62"/>
    </row>
    <row r="388" spans="1:16" ht="15.75" x14ac:dyDescent="0.25">
      <c r="B388" s="123" t="s">
        <v>168</v>
      </c>
      <c r="C388" s="124"/>
      <c r="D388" s="59">
        <f t="shared" si="71"/>
        <v>122.0406</v>
      </c>
      <c r="E388" s="60">
        <f t="shared" si="72"/>
        <v>123.9594</v>
      </c>
      <c r="F388" s="61">
        <v>246</v>
      </c>
      <c r="G388" s="84"/>
      <c r="H388" s="84"/>
      <c r="I388" s="84"/>
      <c r="J388" s="84"/>
      <c r="K388" s="84"/>
      <c r="L388" s="84"/>
      <c r="M388" s="84"/>
      <c r="N388" s="84"/>
      <c r="O388" s="62"/>
      <c r="P388" s="62"/>
    </row>
    <row r="389" spans="1:16" ht="16.5" thickBot="1" x14ac:dyDescent="0.3">
      <c r="B389" s="125" t="s">
        <v>165</v>
      </c>
      <c r="C389" s="126"/>
      <c r="D389" s="63">
        <f>SUM(D372:D388)</f>
        <v>7040.6512000000002</v>
      </c>
      <c r="E389" s="63">
        <f>SUM(E372:E388)</f>
        <v>7151.3487999999998</v>
      </c>
      <c r="F389" s="64">
        <f>SUM(F372:F388)</f>
        <v>14192</v>
      </c>
      <c r="G389" s="85"/>
      <c r="H389" s="85"/>
      <c r="I389" s="85"/>
      <c r="J389" s="85"/>
      <c r="K389" s="85"/>
      <c r="L389" s="85"/>
      <c r="M389" s="85"/>
      <c r="N389" s="85"/>
    </row>
    <row r="390" spans="1:16" ht="15.75" thickTop="1" x14ac:dyDescent="0.25">
      <c r="B390" s="127" t="s">
        <v>169</v>
      </c>
      <c r="C390" s="127"/>
      <c r="D390" s="127"/>
      <c r="E390" s="127"/>
      <c r="F390" s="127"/>
      <c r="G390" s="86"/>
      <c r="H390" s="86"/>
      <c r="I390" s="86"/>
      <c r="J390" s="86"/>
      <c r="K390" s="86"/>
      <c r="L390" s="86"/>
      <c r="M390" s="86"/>
      <c r="N390" s="86"/>
      <c r="O390" s="65"/>
    </row>
    <row r="391" spans="1:16" x14ac:dyDescent="0.25">
      <c r="B391" s="65"/>
      <c r="C391" s="65"/>
      <c r="D391" s="58"/>
      <c r="E391" s="65"/>
      <c r="F391" s="66"/>
      <c r="G391" s="66"/>
      <c r="H391" s="66"/>
      <c r="I391" s="66"/>
      <c r="J391" s="66"/>
      <c r="K391" s="66"/>
      <c r="L391" s="66"/>
      <c r="M391" s="66"/>
      <c r="N391" s="66"/>
      <c r="O391" s="65"/>
      <c r="P391" s="65"/>
    </row>
    <row r="392" spans="1:16" ht="18" x14ac:dyDescent="0.25">
      <c r="A392" s="121" t="s">
        <v>170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65"/>
    </row>
    <row r="393" spans="1:16" ht="15.75" x14ac:dyDescent="0.25">
      <c r="B393" s="122" t="str">
        <f>+B370</f>
        <v>MICRO RED MAZOCRUZ</v>
      </c>
      <c r="C393" s="122"/>
      <c r="D393" s="122"/>
      <c r="E393" s="122"/>
      <c r="F393" s="122"/>
      <c r="G393" s="83"/>
      <c r="H393" s="83"/>
      <c r="I393" s="83"/>
      <c r="J393" s="83"/>
      <c r="K393" s="83"/>
      <c r="L393" s="83"/>
      <c r="M393" s="83"/>
      <c r="N393" s="83"/>
    </row>
    <row r="394" spans="1:16" x14ac:dyDescent="0.25">
      <c r="D394" s="67" t="s">
        <v>162</v>
      </c>
      <c r="E394" s="68"/>
    </row>
    <row r="395" spans="1:16" x14ac:dyDescent="0.25">
      <c r="D395" s="67" t="s">
        <v>168</v>
      </c>
      <c r="E395" s="68"/>
    </row>
    <row r="396" spans="1:16" x14ac:dyDescent="0.25">
      <c r="D396" s="67" t="s">
        <v>31</v>
      </c>
      <c r="E396" s="68"/>
    </row>
    <row r="397" spans="1:16" x14ac:dyDescent="0.25">
      <c r="D397" s="67" t="s">
        <v>30</v>
      </c>
      <c r="E397" s="68"/>
    </row>
    <row r="398" spans="1:16" x14ac:dyDescent="0.25">
      <c r="D398" s="67" t="s">
        <v>29</v>
      </c>
      <c r="E398" s="68"/>
    </row>
    <row r="399" spans="1:16" x14ac:dyDescent="0.25">
      <c r="D399" s="67" t="s">
        <v>28</v>
      </c>
      <c r="E399" s="68"/>
    </row>
    <row r="400" spans="1:16" x14ac:dyDescent="0.25">
      <c r="D400" s="67" t="s">
        <v>27</v>
      </c>
      <c r="E400" s="68"/>
    </row>
    <row r="401" spans="1:16" x14ac:dyDescent="0.25">
      <c r="D401" s="67" t="s">
        <v>26</v>
      </c>
      <c r="E401" s="68"/>
    </row>
    <row r="402" spans="1:16" x14ac:dyDescent="0.25">
      <c r="D402" s="67" t="s">
        <v>25</v>
      </c>
      <c r="E402" s="68"/>
    </row>
    <row r="403" spans="1:16" x14ac:dyDescent="0.25">
      <c r="D403" s="67" t="s">
        <v>24</v>
      </c>
      <c r="E403" s="68"/>
    </row>
    <row r="404" spans="1:16" x14ac:dyDescent="0.25">
      <c r="D404" s="67" t="s">
        <v>23</v>
      </c>
      <c r="E404" s="68"/>
    </row>
    <row r="405" spans="1:16" x14ac:dyDescent="0.25">
      <c r="D405" s="67" t="s">
        <v>22</v>
      </c>
      <c r="E405" s="68"/>
    </row>
    <row r="406" spans="1:16" x14ac:dyDescent="0.25">
      <c r="D406" s="67" t="s">
        <v>21</v>
      </c>
      <c r="E406" s="68"/>
    </row>
    <row r="407" spans="1:16" x14ac:dyDescent="0.25">
      <c r="D407" s="67" t="s">
        <v>20</v>
      </c>
      <c r="E407" s="68"/>
    </row>
    <row r="408" spans="1:16" x14ac:dyDescent="0.25">
      <c r="D408" s="67" t="s">
        <v>38</v>
      </c>
      <c r="E408" s="68"/>
    </row>
    <row r="409" spans="1:16" x14ac:dyDescent="0.25">
      <c r="D409" s="67" t="s">
        <v>37</v>
      </c>
      <c r="E409" s="68"/>
    </row>
    <row r="410" spans="1:16" x14ac:dyDescent="0.25">
      <c r="D410" s="67" t="s">
        <v>167</v>
      </c>
      <c r="E410" s="68"/>
    </row>
    <row r="411" spans="1:16" x14ac:dyDescent="0.25">
      <c r="D411" s="67" t="s">
        <v>166</v>
      </c>
      <c r="E411" s="68"/>
    </row>
    <row r="412" spans="1:16" x14ac:dyDescent="0.25">
      <c r="D412" s="69"/>
      <c r="E412" s="67"/>
    </row>
    <row r="413" spans="1:16" x14ac:dyDescent="0.25">
      <c r="D413" s="69"/>
      <c r="E413" s="70"/>
    </row>
    <row r="414" spans="1:16" x14ac:dyDescent="0.25">
      <c r="D414" s="69"/>
      <c r="E414" s="71"/>
    </row>
    <row r="415" spans="1:16" x14ac:dyDescent="0.25">
      <c r="A415" s="72"/>
      <c r="B415" s="72"/>
      <c r="C415" s="73" t="s">
        <v>162</v>
      </c>
      <c r="D415" s="74" t="s">
        <v>163</v>
      </c>
      <c r="E415" s="74" t="s">
        <v>164</v>
      </c>
      <c r="F415" s="74" t="s">
        <v>165</v>
      </c>
      <c r="G415" s="74"/>
      <c r="H415" s="74"/>
      <c r="I415" s="74"/>
      <c r="J415" s="74"/>
      <c r="K415" s="74"/>
      <c r="L415" s="74"/>
      <c r="M415" s="74"/>
      <c r="N415" s="74"/>
      <c r="O415" s="75"/>
      <c r="P415" s="72"/>
    </row>
    <row r="416" spans="1:16" ht="15.75" x14ac:dyDescent="0.25">
      <c r="A416" s="72"/>
      <c r="B416" s="72"/>
      <c r="C416" s="76" t="s">
        <v>166</v>
      </c>
      <c r="D416" s="77">
        <f>-F416*0.4961</f>
        <v>-702.47759999999994</v>
      </c>
      <c r="E416" s="78">
        <f>F416*0.5039</f>
        <v>713.52240000000006</v>
      </c>
      <c r="F416" s="61">
        <f t="shared" ref="F416:F432" si="73">+F372</f>
        <v>1416</v>
      </c>
      <c r="G416" s="84"/>
      <c r="H416" s="84"/>
      <c r="I416" s="84"/>
      <c r="J416" s="84"/>
      <c r="K416" s="84"/>
      <c r="L416" s="84"/>
      <c r="M416" s="84"/>
      <c r="N416" s="84"/>
      <c r="O416" s="79"/>
      <c r="P416" s="72"/>
    </row>
    <row r="417" spans="1:16" ht="15.75" x14ac:dyDescent="0.25">
      <c r="A417" s="72"/>
      <c r="B417" s="72"/>
      <c r="C417" s="76" t="s">
        <v>167</v>
      </c>
      <c r="D417" s="77">
        <f t="shared" ref="D417:D432" si="74">-F417*0.4961</f>
        <v>-661.79739999999993</v>
      </c>
      <c r="E417" s="78">
        <f t="shared" ref="E417:E432" si="75">F417*0.5039</f>
        <v>672.20260000000007</v>
      </c>
      <c r="F417" s="61">
        <f t="shared" si="73"/>
        <v>1334</v>
      </c>
      <c r="G417" s="84"/>
      <c r="H417" s="84"/>
      <c r="I417" s="84"/>
      <c r="J417" s="84"/>
      <c r="K417" s="84"/>
      <c r="L417" s="84"/>
      <c r="M417" s="84"/>
      <c r="N417" s="84"/>
      <c r="O417" s="79"/>
      <c r="P417" s="72"/>
    </row>
    <row r="418" spans="1:16" ht="15.75" x14ac:dyDescent="0.25">
      <c r="A418" s="72"/>
      <c r="B418" s="72"/>
      <c r="C418" s="76" t="s">
        <v>37</v>
      </c>
      <c r="D418" s="77">
        <f t="shared" si="74"/>
        <v>-602.2654</v>
      </c>
      <c r="E418" s="78">
        <f t="shared" si="75"/>
        <v>611.7346</v>
      </c>
      <c r="F418" s="61">
        <f t="shared" si="73"/>
        <v>1214</v>
      </c>
      <c r="G418" s="84"/>
      <c r="H418" s="84"/>
      <c r="I418" s="84"/>
      <c r="J418" s="84"/>
      <c r="K418" s="84"/>
      <c r="L418" s="84"/>
      <c r="M418" s="84"/>
      <c r="N418" s="84"/>
      <c r="O418" s="79"/>
      <c r="P418" s="72"/>
    </row>
    <row r="419" spans="1:16" ht="15.75" x14ac:dyDescent="0.25">
      <c r="A419" s="72"/>
      <c r="B419" s="72"/>
      <c r="C419" s="76" t="s">
        <v>38</v>
      </c>
      <c r="D419" s="77">
        <f t="shared" si="74"/>
        <v>-671.22329999999999</v>
      </c>
      <c r="E419" s="78">
        <f t="shared" si="75"/>
        <v>681.77670000000001</v>
      </c>
      <c r="F419" s="61">
        <f t="shared" si="73"/>
        <v>1353</v>
      </c>
      <c r="G419" s="84"/>
      <c r="H419" s="84"/>
      <c r="I419" s="84"/>
      <c r="J419" s="84"/>
      <c r="K419" s="84"/>
      <c r="L419" s="84"/>
      <c r="M419" s="84"/>
      <c r="N419" s="84"/>
      <c r="O419" s="79"/>
      <c r="P419" s="72"/>
    </row>
    <row r="420" spans="1:16" ht="15.75" x14ac:dyDescent="0.25">
      <c r="A420" s="72"/>
      <c r="B420" s="72"/>
      <c r="C420" s="76" t="s">
        <v>20</v>
      </c>
      <c r="D420" s="77">
        <f t="shared" si="74"/>
        <v>-740.18119999999999</v>
      </c>
      <c r="E420" s="78">
        <f t="shared" si="75"/>
        <v>751.81880000000001</v>
      </c>
      <c r="F420" s="61">
        <f t="shared" si="73"/>
        <v>1492</v>
      </c>
      <c r="G420" s="84"/>
      <c r="H420" s="84"/>
      <c r="I420" s="84"/>
      <c r="J420" s="84"/>
      <c r="K420" s="84"/>
      <c r="L420" s="84"/>
      <c r="M420" s="84"/>
      <c r="N420" s="84"/>
      <c r="O420" s="79"/>
      <c r="P420" s="72"/>
    </row>
    <row r="421" spans="1:16" ht="15.75" x14ac:dyDescent="0.25">
      <c r="A421" s="72"/>
      <c r="B421" s="72"/>
      <c r="C421" s="76" t="s">
        <v>21</v>
      </c>
      <c r="D421" s="77">
        <f t="shared" si="74"/>
        <v>-647.90660000000003</v>
      </c>
      <c r="E421" s="78">
        <f t="shared" si="75"/>
        <v>658.09339999999997</v>
      </c>
      <c r="F421" s="61">
        <f t="shared" si="73"/>
        <v>1306</v>
      </c>
      <c r="G421" s="84"/>
      <c r="H421" s="84"/>
      <c r="I421" s="84"/>
      <c r="J421" s="84"/>
      <c r="K421" s="84"/>
      <c r="L421" s="84"/>
      <c r="M421" s="84"/>
      <c r="N421" s="84"/>
      <c r="O421" s="79"/>
      <c r="P421" s="72"/>
    </row>
    <row r="422" spans="1:16" ht="15.75" x14ac:dyDescent="0.25">
      <c r="A422" s="72"/>
      <c r="B422" s="72"/>
      <c r="C422" s="76" t="s">
        <v>22</v>
      </c>
      <c r="D422" s="77">
        <f t="shared" si="74"/>
        <v>-518.92060000000004</v>
      </c>
      <c r="E422" s="78">
        <f t="shared" si="75"/>
        <v>527.07939999999996</v>
      </c>
      <c r="F422" s="61">
        <f t="shared" si="73"/>
        <v>1046</v>
      </c>
      <c r="G422" s="84"/>
      <c r="H422" s="84"/>
      <c r="I422" s="84"/>
      <c r="J422" s="84"/>
      <c r="K422" s="84"/>
      <c r="L422" s="84"/>
      <c r="M422" s="84"/>
      <c r="N422" s="84"/>
      <c r="O422" s="79"/>
      <c r="P422" s="72"/>
    </row>
    <row r="423" spans="1:16" ht="15.75" x14ac:dyDescent="0.25">
      <c r="A423" s="72"/>
      <c r="B423" s="72"/>
      <c r="C423" s="76" t="s">
        <v>23</v>
      </c>
      <c r="D423" s="77">
        <f t="shared" si="74"/>
        <v>-439.5446</v>
      </c>
      <c r="E423" s="78">
        <f t="shared" si="75"/>
        <v>446.4554</v>
      </c>
      <c r="F423" s="61">
        <f t="shared" si="73"/>
        <v>886</v>
      </c>
      <c r="G423" s="84"/>
      <c r="H423" s="84"/>
      <c r="I423" s="84"/>
      <c r="J423" s="84"/>
      <c r="K423" s="84"/>
      <c r="L423" s="84"/>
      <c r="M423" s="84"/>
      <c r="N423" s="84"/>
      <c r="O423" s="79"/>
      <c r="P423" s="72"/>
    </row>
    <row r="424" spans="1:16" ht="15.75" x14ac:dyDescent="0.25">
      <c r="A424" s="72"/>
      <c r="B424" s="72"/>
      <c r="C424" s="76" t="s">
        <v>24</v>
      </c>
      <c r="D424" s="77">
        <f t="shared" si="74"/>
        <v>-394.8956</v>
      </c>
      <c r="E424" s="78">
        <f t="shared" si="75"/>
        <v>401.1044</v>
      </c>
      <c r="F424" s="61">
        <f t="shared" si="73"/>
        <v>796</v>
      </c>
      <c r="G424" s="84"/>
      <c r="H424" s="84"/>
      <c r="I424" s="84"/>
      <c r="J424" s="84"/>
      <c r="K424" s="84"/>
      <c r="L424" s="84"/>
      <c r="M424" s="84"/>
      <c r="N424" s="84"/>
      <c r="O424" s="79"/>
      <c r="P424" s="72"/>
    </row>
    <row r="425" spans="1:16" ht="15.75" x14ac:dyDescent="0.25">
      <c r="A425" s="72"/>
      <c r="B425" s="72"/>
      <c r="C425" s="76" t="s">
        <v>25</v>
      </c>
      <c r="D425" s="77">
        <f t="shared" si="74"/>
        <v>-323.4572</v>
      </c>
      <c r="E425" s="78">
        <f t="shared" si="75"/>
        <v>328.5428</v>
      </c>
      <c r="F425" s="61">
        <f t="shared" si="73"/>
        <v>652</v>
      </c>
      <c r="G425" s="84"/>
      <c r="H425" s="84"/>
      <c r="I425" s="84"/>
      <c r="J425" s="84"/>
      <c r="K425" s="84"/>
      <c r="L425" s="84"/>
      <c r="M425" s="84"/>
      <c r="N425" s="84"/>
      <c r="O425" s="79"/>
      <c r="P425" s="72"/>
    </row>
    <row r="426" spans="1:16" ht="15.75" x14ac:dyDescent="0.25">
      <c r="A426" s="72"/>
      <c r="B426" s="72"/>
      <c r="C426" s="76" t="s">
        <v>26</v>
      </c>
      <c r="D426" s="77">
        <f t="shared" si="74"/>
        <v>-283.2731</v>
      </c>
      <c r="E426" s="78">
        <f t="shared" si="75"/>
        <v>287.7269</v>
      </c>
      <c r="F426" s="61">
        <f t="shared" si="73"/>
        <v>571</v>
      </c>
      <c r="G426" s="84"/>
      <c r="H426" s="84"/>
      <c r="I426" s="84"/>
      <c r="J426" s="84"/>
      <c r="K426" s="84"/>
      <c r="L426" s="84"/>
      <c r="M426" s="84"/>
      <c r="N426" s="84"/>
      <c r="O426" s="79"/>
      <c r="P426" s="72"/>
    </row>
    <row r="427" spans="1:16" ht="15.75" x14ac:dyDescent="0.25">
      <c r="A427" s="72"/>
      <c r="B427" s="72"/>
      <c r="C427" s="76" t="s">
        <v>27</v>
      </c>
      <c r="D427" s="77">
        <f t="shared" si="74"/>
        <v>-248.5461</v>
      </c>
      <c r="E427" s="78">
        <f t="shared" si="75"/>
        <v>252.4539</v>
      </c>
      <c r="F427" s="61">
        <f t="shared" si="73"/>
        <v>501</v>
      </c>
      <c r="G427" s="84"/>
      <c r="H427" s="84"/>
      <c r="I427" s="84"/>
      <c r="J427" s="84"/>
      <c r="K427" s="84"/>
      <c r="L427" s="84"/>
      <c r="M427" s="84"/>
      <c r="N427" s="84"/>
      <c r="O427" s="79"/>
      <c r="P427" s="72"/>
    </row>
    <row r="428" spans="1:16" ht="15.75" x14ac:dyDescent="0.25">
      <c r="A428" s="72"/>
      <c r="B428" s="72"/>
      <c r="C428" s="76" t="s">
        <v>28</v>
      </c>
      <c r="D428" s="77">
        <f t="shared" si="74"/>
        <v>-197.94389999999999</v>
      </c>
      <c r="E428" s="78">
        <f t="shared" si="75"/>
        <v>201.05610000000001</v>
      </c>
      <c r="F428" s="61">
        <f t="shared" si="73"/>
        <v>399</v>
      </c>
      <c r="G428" s="84"/>
      <c r="H428" s="84"/>
      <c r="I428" s="84"/>
      <c r="J428" s="84"/>
      <c r="K428" s="84"/>
      <c r="L428" s="84"/>
      <c r="M428" s="84"/>
      <c r="N428" s="84"/>
      <c r="O428" s="79"/>
      <c r="P428" s="72"/>
    </row>
    <row r="429" spans="1:16" ht="15.75" x14ac:dyDescent="0.25">
      <c r="A429" s="72"/>
      <c r="B429" s="72"/>
      <c r="C429" s="76" t="s">
        <v>29</v>
      </c>
      <c r="D429" s="77">
        <f t="shared" si="74"/>
        <v>-216.79569999999998</v>
      </c>
      <c r="E429" s="78">
        <f t="shared" si="75"/>
        <v>220.20430000000002</v>
      </c>
      <c r="F429" s="61">
        <f t="shared" si="73"/>
        <v>437</v>
      </c>
      <c r="G429" s="84"/>
      <c r="H429" s="84"/>
      <c r="I429" s="84"/>
      <c r="J429" s="84"/>
      <c r="K429" s="84"/>
      <c r="L429" s="84"/>
      <c r="M429" s="84"/>
      <c r="N429" s="84"/>
      <c r="O429" s="79"/>
      <c r="P429" s="72"/>
    </row>
    <row r="430" spans="1:16" ht="15.75" x14ac:dyDescent="0.25">
      <c r="A430" s="72"/>
      <c r="B430" s="72"/>
      <c r="C430" s="76" t="s">
        <v>30</v>
      </c>
      <c r="D430" s="77">
        <f t="shared" si="74"/>
        <v>-167.1857</v>
      </c>
      <c r="E430" s="78">
        <f t="shared" si="75"/>
        <v>169.8143</v>
      </c>
      <c r="F430" s="61">
        <f t="shared" si="73"/>
        <v>337</v>
      </c>
      <c r="G430" s="84"/>
      <c r="H430" s="84"/>
      <c r="I430" s="84"/>
      <c r="J430" s="84"/>
      <c r="K430" s="84"/>
      <c r="L430" s="84"/>
      <c r="M430" s="84"/>
      <c r="N430" s="84"/>
      <c r="O430" s="79"/>
      <c r="P430" s="72"/>
    </row>
    <row r="431" spans="1:16" ht="15.75" x14ac:dyDescent="0.25">
      <c r="A431" s="72"/>
      <c r="B431" s="72"/>
      <c r="C431" s="76" t="s">
        <v>31</v>
      </c>
      <c r="D431" s="77">
        <f t="shared" si="74"/>
        <v>-102.1966</v>
      </c>
      <c r="E431" s="78">
        <f t="shared" si="75"/>
        <v>103.8034</v>
      </c>
      <c r="F431" s="61">
        <f t="shared" si="73"/>
        <v>206</v>
      </c>
      <c r="G431" s="84"/>
      <c r="H431" s="84"/>
      <c r="I431" s="84"/>
      <c r="J431" s="84"/>
      <c r="K431" s="84"/>
      <c r="L431" s="84"/>
      <c r="M431" s="84"/>
      <c r="N431" s="84"/>
      <c r="O431" s="79"/>
      <c r="P431" s="72"/>
    </row>
    <row r="432" spans="1:16" ht="15.75" x14ac:dyDescent="0.25">
      <c r="A432" s="72"/>
      <c r="B432" s="72"/>
      <c r="C432" s="76" t="s">
        <v>168</v>
      </c>
      <c r="D432" s="77">
        <f t="shared" si="74"/>
        <v>-122.0406</v>
      </c>
      <c r="E432" s="78">
        <f t="shared" si="75"/>
        <v>123.9594</v>
      </c>
      <c r="F432" s="61">
        <f t="shared" si="73"/>
        <v>246</v>
      </c>
      <c r="G432" s="84"/>
      <c r="H432" s="84"/>
      <c r="I432" s="84"/>
      <c r="J432" s="84"/>
      <c r="K432" s="84"/>
      <c r="L432" s="84"/>
      <c r="M432" s="84"/>
      <c r="N432" s="84"/>
      <c r="O432" s="79"/>
      <c r="P432" s="72"/>
    </row>
    <row r="433" spans="1:16" ht="15.75" x14ac:dyDescent="0.25">
      <c r="A433" s="72"/>
      <c r="B433" s="72"/>
      <c r="C433" s="76" t="s">
        <v>165</v>
      </c>
      <c r="D433" s="80">
        <f>SUM(D416:D432)</f>
        <v>-7040.6512000000002</v>
      </c>
      <c r="E433" s="80">
        <f>SUM(E416:E432)</f>
        <v>7151.3487999999998</v>
      </c>
      <c r="F433" s="81">
        <f>SUM(F416:F432)</f>
        <v>14192</v>
      </c>
      <c r="G433" s="81"/>
      <c r="H433" s="81"/>
      <c r="I433" s="81"/>
      <c r="J433" s="81"/>
      <c r="K433" s="81"/>
      <c r="L433" s="81"/>
      <c r="M433" s="81"/>
      <c r="N433" s="81"/>
      <c r="O433" s="72"/>
      <c r="P433" s="72"/>
    </row>
  </sheetData>
  <mergeCells count="205">
    <mergeCell ref="Q7:R7"/>
    <mergeCell ref="Q8:R8"/>
    <mergeCell ref="Q9:R9"/>
    <mergeCell ref="BZ7:CA7"/>
    <mergeCell ref="B22:C22"/>
    <mergeCell ref="B23:C23"/>
    <mergeCell ref="B24:F24"/>
    <mergeCell ref="A26:O26"/>
    <mergeCell ref="BZ16:CA16"/>
    <mergeCell ref="B12:C12"/>
    <mergeCell ref="B13:C13"/>
    <mergeCell ref="B14:C14"/>
    <mergeCell ref="B15:C15"/>
    <mergeCell ref="B4:F4"/>
    <mergeCell ref="B5:C5"/>
    <mergeCell ref="BZ1:CA1"/>
    <mergeCell ref="CC1:CH1"/>
    <mergeCell ref="BZ2:CA2"/>
    <mergeCell ref="CC2:CH2"/>
    <mergeCell ref="CB3:CJ3"/>
    <mergeCell ref="BZ4:BZ5"/>
    <mergeCell ref="CA4:CA5"/>
    <mergeCell ref="CB4:CB5"/>
    <mergeCell ref="CU4:CU5"/>
    <mergeCell ref="CV4:CV5"/>
    <mergeCell ref="CW4:CZ4"/>
    <mergeCell ref="CL4:CL5"/>
    <mergeCell ref="CM4:CM5"/>
    <mergeCell ref="CN4:CN5"/>
    <mergeCell ref="CO4:CO5"/>
    <mergeCell ref="CP4:CP5"/>
    <mergeCell ref="CQ4:CQ5"/>
    <mergeCell ref="BZ6:CA6"/>
    <mergeCell ref="BZ51:CA51"/>
    <mergeCell ref="BZ54:CA54"/>
    <mergeCell ref="CC4:CC5"/>
    <mergeCell ref="CD4:CD5"/>
    <mergeCell ref="CE4:CE5"/>
    <mergeCell ref="CR4:CR5"/>
    <mergeCell ref="CS4:CS5"/>
    <mergeCell ref="CT4:CT5"/>
    <mergeCell ref="CG4:CG5"/>
    <mergeCell ref="CH4:CH5"/>
    <mergeCell ref="CI4:CI5"/>
    <mergeCell ref="CJ4:CJ5"/>
    <mergeCell ref="CK4:CK5"/>
    <mergeCell ref="CF4:CF5"/>
    <mergeCell ref="BZ43:CA43"/>
    <mergeCell ref="BZ44:CA44"/>
    <mergeCell ref="BZ34:CA34"/>
    <mergeCell ref="BZ23:CA23"/>
    <mergeCell ref="B16:C16"/>
    <mergeCell ref="B17:C17"/>
    <mergeCell ref="B18:C18"/>
    <mergeCell ref="B19:C19"/>
    <mergeCell ref="B20:C20"/>
    <mergeCell ref="B21:C21"/>
    <mergeCell ref="B6:C6"/>
    <mergeCell ref="B7:C7"/>
    <mergeCell ref="B8:C8"/>
    <mergeCell ref="B9:C9"/>
    <mergeCell ref="B10:C10"/>
    <mergeCell ref="B11:C11"/>
    <mergeCell ref="B83:C83"/>
    <mergeCell ref="B84:C84"/>
    <mergeCell ref="B85:C85"/>
    <mergeCell ref="B86:C86"/>
    <mergeCell ref="B87:C87"/>
    <mergeCell ref="B88:C88"/>
    <mergeCell ref="B27:F27"/>
    <mergeCell ref="B78:F78"/>
    <mergeCell ref="B79:C79"/>
    <mergeCell ref="B80:C80"/>
    <mergeCell ref="B81:C81"/>
    <mergeCell ref="B82:C82"/>
    <mergeCell ref="B95:C95"/>
    <mergeCell ref="B96:C96"/>
    <mergeCell ref="B97:C97"/>
    <mergeCell ref="B98:F98"/>
    <mergeCell ref="A100:O100"/>
    <mergeCell ref="B101:F101"/>
    <mergeCell ref="B89:C89"/>
    <mergeCell ref="B90:C90"/>
    <mergeCell ref="B91:C91"/>
    <mergeCell ref="B92:C92"/>
    <mergeCell ref="B93:C93"/>
    <mergeCell ref="B94:C94"/>
    <mergeCell ref="B157:C157"/>
    <mergeCell ref="B158:C158"/>
    <mergeCell ref="B159:C159"/>
    <mergeCell ref="B160:C160"/>
    <mergeCell ref="B161:C161"/>
    <mergeCell ref="B162:C162"/>
    <mergeCell ref="B151:F151"/>
    <mergeCell ref="B152:C152"/>
    <mergeCell ref="B153:C153"/>
    <mergeCell ref="B154:C154"/>
    <mergeCell ref="B155:C155"/>
    <mergeCell ref="B156:C156"/>
    <mergeCell ref="B169:C169"/>
    <mergeCell ref="B170:C170"/>
    <mergeCell ref="B171:F171"/>
    <mergeCell ref="A173:O173"/>
    <mergeCell ref="B174:F174"/>
    <mergeCell ref="B224:F224"/>
    <mergeCell ref="B163:C163"/>
    <mergeCell ref="B164:C164"/>
    <mergeCell ref="B165:C165"/>
    <mergeCell ref="B166:C166"/>
    <mergeCell ref="B167:C167"/>
    <mergeCell ref="B168:C168"/>
    <mergeCell ref="B231:C231"/>
    <mergeCell ref="B232:C232"/>
    <mergeCell ref="B233:C233"/>
    <mergeCell ref="B234:C234"/>
    <mergeCell ref="B235:C235"/>
    <mergeCell ref="B236:C236"/>
    <mergeCell ref="B225:C225"/>
    <mergeCell ref="B226:C226"/>
    <mergeCell ref="B227:C227"/>
    <mergeCell ref="B228:C228"/>
    <mergeCell ref="B229:C229"/>
    <mergeCell ref="B230:C230"/>
    <mergeCell ref="B243:C243"/>
    <mergeCell ref="B244:F244"/>
    <mergeCell ref="A246:O246"/>
    <mergeCell ref="B247:F247"/>
    <mergeCell ref="B297:F297"/>
    <mergeCell ref="B298:C298"/>
    <mergeCell ref="B237:C237"/>
    <mergeCell ref="B238:C238"/>
    <mergeCell ref="B239:C239"/>
    <mergeCell ref="B240:C240"/>
    <mergeCell ref="B241:C241"/>
    <mergeCell ref="B242:C242"/>
    <mergeCell ref="B305:C305"/>
    <mergeCell ref="B306:C306"/>
    <mergeCell ref="B307:C307"/>
    <mergeCell ref="B308:C308"/>
    <mergeCell ref="B309:C309"/>
    <mergeCell ref="B310:C310"/>
    <mergeCell ref="B299:C299"/>
    <mergeCell ref="B300:C300"/>
    <mergeCell ref="B301:C301"/>
    <mergeCell ref="B302:C302"/>
    <mergeCell ref="B303:C303"/>
    <mergeCell ref="B304:C304"/>
    <mergeCell ref="B317:F317"/>
    <mergeCell ref="A319:O319"/>
    <mergeCell ref="B320:F320"/>
    <mergeCell ref="B370:F370"/>
    <mergeCell ref="B371:C371"/>
    <mergeCell ref="B372:C372"/>
    <mergeCell ref="B311:C311"/>
    <mergeCell ref="B312:C312"/>
    <mergeCell ref="B313:C313"/>
    <mergeCell ref="B314:C314"/>
    <mergeCell ref="B315:C315"/>
    <mergeCell ref="B316:C316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AJ2:AJ3"/>
    <mergeCell ref="AU2:AU3"/>
    <mergeCell ref="BD2:BD3"/>
    <mergeCell ref="BE2:BE3"/>
    <mergeCell ref="BL2:BL3"/>
    <mergeCell ref="BO2:BO3"/>
    <mergeCell ref="A392:O392"/>
    <mergeCell ref="B393:F393"/>
    <mergeCell ref="Q2:R2"/>
    <mergeCell ref="S2:S3"/>
    <mergeCell ref="T2:T3"/>
    <mergeCell ref="AC2:AC3"/>
    <mergeCell ref="Q3:R3"/>
    <mergeCell ref="Q4:R4"/>
    <mergeCell ref="Q5:R5"/>
    <mergeCell ref="Q6:R6"/>
    <mergeCell ref="B385:C385"/>
    <mergeCell ref="B386:C386"/>
    <mergeCell ref="B387:C387"/>
    <mergeCell ref="B388:C388"/>
    <mergeCell ref="B389:C389"/>
    <mergeCell ref="B390:F390"/>
    <mergeCell ref="B379:C379"/>
    <mergeCell ref="B380:C380"/>
    <mergeCell ref="Q16:R16"/>
    <mergeCell ref="Q17:R17"/>
    <mergeCell ref="Q18:R18"/>
    <mergeCell ref="Q19:R19"/>
    <mergeCell ref="Q20:R20"/>
    <mergeCell ref="Q21:R21"/>
    <mergeCell ref="Q10:R10"/>
    <mergeCell ref="Q11:R11"/>
    <mergeCell ref="Q12:R12"/>
    <mergeCell ref="Q13:R13"/>
    <mergeCell ref="Q14:R14"/>
    <mergeCell ref="Q15:R1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0</xdr:col>
                <xdr:colOff>257175</xdr:colOff>
                <xdr:row>28</xdr:row>
                <xdr:rowOff>85725</xdr:rowOff>
              </from>
              <to>
                <xdr:col>0</xdr:col>
                <xdr:colOff>409575</xdr:colOff>
                <xdr:row>37</xdr:row>
                <xdr:rowOff>38100</xdr:rowOff>
              </to>
            </anchor>
          </objectPr>
        </oleObject>
      </mc:Choice>
      <mc:Fallback>
        <oleObject progId="PBrush" shapeId="1025" r:id="rId3"/>
      </mc:Fallback>
    </mc:AlternateContent>
    <mc:AlternateContent xmlns:mc="http://schemas.openxmlformats.org/markup-compatibility/2006">
      <mc:Choice Requires="x14">
        <oleObject progId="PBrush" shapeId="1026" r:id="rId5">
          <objectPr defaultSize="0" autoPict="0" r:id="rId4">
            <anchor moveWithCells="1" sizeWithCells="1">
              <from>
                <xdr:col>0</xdr:col>
                <xdr:colOff>257175</xdr:colOff>
                <xdr:row>102</xdr:row>
                <xdr:rowOff>85725</xdr:rowOff>
              </from>
              <to>
                <xdr:col>0</xdr:col>
                <xdr:colOff>409575</xdr:colOff>
                <xdr:row>111</xdr:row>
                <xdr:rowOff>38100</xdr:rowOff>
              </to>
            </anchor>
          </objectPr>
        </oleObject>
      </mc:Choice>
      <mc:Fallback>
        <oleObject progId="PBrush" shapeId="1026" r:id="rId5"/>
      </mc:Fallback>
    </mc:AlternateContent>
    <mc:AlternateContent xmlns:mc="http://schemas.openxmlformats.org/markup-compatibility/2006">
      <mc:Choice Requires="x14">
        <oleObject progId="PBrush" shapeId="1027" r:id="rId6">
          <objectPr defaultSize="0" autoPict="0" r:id="rId4">
            <anchor moveWithCells="1" sizeWithCells="1">
              <from>
                <xdr:col>0</xdr:col>
                <xdr:colOff>257175</xdr:colOff>
                <xdr:row>175</xdr:row>
                <xdr:rowOff>85725</xdr:rowOff>
              </from>
              <to>
                <xdr:col>0</xdr:col>
                <xdr:colOff>409575</xdr:colOff>
                <xdr:row>184</xdr:row>
                <xdr:rowOff>38100</xdr:rowOff>
              </to>
            </anchor>
          </objectPr>
        </oleObject>
      </mc:Choice>
      <mc:Fallback>
        <oleObject progId="PBrush" shapeId="1027" r:id="rId6"/>
      </mc:Fallback>
    </mc:AlternateContent>
    <mc:AlternateContent xmlns:mc="http://schemas.openxmlformats.org/markup-compatibility/2006">
      <mc:Choice Requires="x14">
        <oleObject progId="PBrush" shapeId="1028" r:id="rId7">
          <objectPr defaultSize="0" autoPict="0" r:id="rId4">
            <anchor moveWithCells="1" sizeWithCells="1">
              <from>
                <xdr:col>0</xdr:col>
                <xdr:colOff>257175</xdr:colOff>
                <xdr:row>248</xdr:row>
                <xdr:rowOff>85725</xdr:rowOff>
              </from>
              <to>
                <xdr:col>0</xdr:col>
                <xdr:colOff>409575</xdr:colOff>
                <xdr:row>257</xdr:row>
                <xdr:rowOff>38100</xdr:rowOff>
              </to>
            </anchor>
          </objectPr>
        </oleObject>
      </mc:Choice>
      <mc:Fallback>
        <oleObject progId="PBrush" shapeId="1028" r:id="rId7"/>
      </mc:Fallback>
    </mc:AlternateContent>
    <mc:AlternateContent xmlns:mc="http://schemas.openxmlformats.org/markup-compatibility/2006">
      <mc:Choice Requires="x14">
        <oleObject progId="PBrush" shapeId="1029" r:id="rId8">
          <objectPr defaultSize="0" autoPict="0" r:id="rId4">
            <anchor moveWithCells="1" sizeWithCells="1">
              <from>
                <xdr:col>0</xdr:col>
                <xdr:colOff>257175</xdr:colOff>
                <xdr:row>321</xdr:row>
                <xdr:rowOff>85725</xdr:rowOff>
              </from>
              <to>
                <xdr:col>0</xdr:col>
                <xdr:colOff>409575</xdr:colOff>
                <xdr:row>330</xdr:row>
                <xdr:rowOff>38100</xdr:rowOff>
              </to>
            </anchor>
          </objectPr>
        </oleObject>
      </mc:Choice>
      <mc:Fallback>
        <oleObject progId="PBrush" shapeId="1029" r:id="rId8"/>
      </mc:Fallback>
    </mc:AlternateContent>
    <mc:AlternateContent xmlns:mc="http://schemas.openxmlformats.org/markup-compatibility/2006">
      <mc:Choice Requires="x14">
        <oleObject progId="PBrush" shapeId="1030" r:id="rId9">
          <objectPr defaultSize="0" autoPict="0" r:id="rId4">
            <anchor moveWithCells="1" sizeWithCells="1">
              <from>
                <xdr:col>0</xdr:col>
                <xdr:colOff>257175</xdr:colOff>
                <xdr:row>394</xdr:row>
                <xdr:rowOff>85725</xdr:rowOff>
              </from>
              <to>
                <xdr:col>0</xdr:col>
                <xdr:colOff>409575</xdr:colOff>
                <xdr:row>403</xdr:row>
                <xdr:rowOff>38100</xdr:rowOff>
              </to>
            </anchor>
          </objectPr>
        </oleObject>
      </mc:Choice>
      <mc:Fallback>
        <oleObject progId="PBrush" shapeId="103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POBL2016</vt:lpstr>
      <vt:lpstr>etapas2016</vt:lpstr>
      <vt:lpstr>its-vih2016</vt:lpstr>
      <vt:lpstr>POBL.TBC2016</vt:lpstr>
      <vt:lpstr>piramid-2016</vt:lpstr>
      <vt:lpstr>POBL2016!Títulos_a_imprimir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wilfredo</cp:lastModifiedBy>
  <cp:lastPrinted>2016-08-26T20:16:26Z</cp:lastPrinted>
  <dcterms:created xsi:type="dcterms:W3CDTF">2013-08-05T16:34:28Z</dcterms:created>
  <dcterms:modified xsi:type="dcterms:W3CDTF">2016-09-09T21:15:19Z</dcterms:modified>
</cp:coreProperties>
</file>